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5"/>
  <workbookPr codeName="ThisWorkbook"/>
  <bookViews>
    <workbookView xWindow="0" yWindow="0" windowWidth="20460" windowHeight="7635" tabRatio="590" firstSheet="1" activeTab="1"/>
  </bookViews>
  <sheets>
    <sheet name="ورقة4" sheetId="10" state="hidden" r:id="rId1"/>
    <sheet name="تعليمات التسجيل" sheetId="14" r:id="rId2"/>
    <sheet name="إدخال البيانات" sheetId="13" r:id="rId3"/>
    <sheet name="اختيار المقررات" sheetId="5" r:id="rId4"/>
    <sheet name="الإستمارة" sheetId="11" r:id="rId5"/>
    <sheet name="السجل العام" sheetId="2" r:id="rId6"/>
    <sheet name="ورقة2" sheetId="4" state="hidden" r:id="rId7"/>
    <sheet name="ورقة1" sheetId="6" state="hidden" r:id="rId8"/>
  </sheets>
  <definedNames>
    <definedName name="_xlnm._FilterDatabase" localSheetId="6" hidden="1">ورقة2!$A$1029:$U$1029</definedName>
    <definedName name="_xlnm._FilterDatabase" localSheetId="0" hidden="1">ورقة4!$A$1:$AS$1569</definedName>
    <definedName name="_xlnm.Print_Area" localSheetId="4">الإستمارة!$A$1:$Q$42</definedName>
  </definedNames>
  <calcPr calcId="124519"/>
</workbook>
</file>

<file path=xl/calcChain.xml><?xml version="1.0" encoding="utf-8"?>
<calcChain xmlns="http://schemas.openxmlformats.org/spreadsheetml/2006/main">
  <c r="AG19" i="5"/>
  <c r="Y19"/>
  <c r="Q19"/>
  <c r="I19"/>
  <c r="AG18"/>
  <c r="Y18"/>
  <c r="Q18"/>
  <c r="I18"/>
  <c r="AG17"/>
  <c r="Y17"/>
  <c r="Q17"/>
  <c r="I17"/>
  <c r="AG16"/>
  <c r="Y16"/>
  <c r="Q16"/>
  <c r="I16"/>
  <c r="AG15"/>
  <c r="Y15"/>
  <c r="Q15"/>
  <c r="I15"/>
  <c r="AG12"/>
  <c r="Y12"/>
  <c r="Q12"/>
  <c r="I12"/>
  <c r="AG11"/>
  <c r="Y11"/>
  <c r="Q11"/>
  <c r="I11"/>
  <c r="AG10"/>
  <c r="Y10"/>
  <c r="Q10"/>
  <c r="I10"/>
  <c r="AG9"/>
  <c r="Y9"/>
  <c r="Q9"/>
  <c r="I9"/>
  <c r="AG8"/>
  <c r="Y8"/>
  <c r="Q8"/>
  <c r="I8"/>
  <c r="D22" i="11"/>
  <c r="W4" i="5"/>
  <c r="Q3"/>
  <c r="A2" i="13"/>
  <c r="W25" i="5"/>
  <c r="AB5"/>
  <c r="DQ5" i="2" l="1"/>
  <c r="DP5"/>
  <c r="DO5"/>
  <c r="DN5"/>
  <c r="DG5" l="1"/>
  <c r="DD5"/>
  <c r="DC5"/>
  <c r="DB5"/>
  <c r="CW5"/>
  <c r="CV5"/>
  <c r="A5"/>
  <c r="AW25" i="5"/>
  <c r="AW26"/>
  <c r="AW28"/>
  <c r="AW29"/>
  <c r="AW21"/>
  <c r="AW22"/>
  <c r="AW23"/>
  <c r="AW24"/>
  <c r="AW20"/>
  <c r="AW16"/>
  <c r="AW17"/>
  <c r="AW18"/>
  <c r="AW19"/>
  <c r="AW15"/>
  <c r="AW11"/>
  <c r="AW12"/>
  <c r="AW13"/>
  <c r="AW14"/>
  <c r="AW10"/>
  <c r="AW6"/>
  <c r="AW7"/>
  <c r="AW8"/>
  <c r="AW9"/>
  <c r="AW5"/>
  <c r="L23" i="11" l="1"/>
  <c r="F23"/>
  <c r="D23"/>
  <c r="C24"/>
  <c r="J25"/>
  <c r="M4"/>
  <c r="I3"/>
  <c r="E3"/>
  <c r="C2"/>
  <c r="AX42" i="5" l="1"/>
  <c r="AX43"/>
  <c r="AX44"/>
  <c r="AX45"/>
  <c r="AX41"/>
  <c r="AX37"/>
  <c r="AX38"/>
  <c r="AX39"/>
  <c r="AX40"/>
  <c r="AX36"/>
  <c r="AX32"/>
  <c r="AX33"/>
  <c r="AX34"/>
  <c r="AX35"/>
  <c r="AX31"/>
  <c r="AX26"/>
  <c r="AX28"/>
  <c r="AX29"/>
  <c r="AX30"/>
  <c r="AX25"/>
  <c r="AX21"/>
  <c r="AX22"/>
  <c r="AX23"/>
  <c r="AX24"/>
  <c r="AX20"/>
  <c r="AX16"/>
  <c r="AX17"/>
  <c r="AX18"/>
  <c r="AX19"/>
  <c r="AX15"/>
  <c r="AX11"/>
  <c r="AX12"/>
  <c r="AX13"/>
  <c r="AX14"/>
  <c r="AX10"/>
  <c r="AX6"/>
  <c r="AX7"/>
  <c r="AX8"/>
  <c r="AX9"/>
  <c r="AX5"/>
  <c r="AW42"/>
  <c r="AW43"/>
  <c r="AW44"/>
  <c r="AW45"/>
  <c r="AW41"/>
  <c r="AW37"/>
  <c r="AW38"/>
  <c r="AW39"/>
  <c r="AW40"/>
  <c r="AW36"/>
  <c r="AW32"/>
  <c r="AW33"/>
  <c r="AW34"/>
  <c r="AW35"/>
  <c r="AW31"/>
  <c r="AW30"/>
  <c r="B11"/>
  <c r="K12"/>
  <c r="K10"/>
  <c r="AI5"/>
  <c r="AE5"/>
  <c r="E5"/>
  <c r="AE4"/>
  <c r="AB4"/>
  <c r="AE3"/>
  <c r="AB3"/>
  <c r="E2"/>
  <c r="L1"/>
  <c r="C4" i="13"/>
  <c r="M3" i="11" s="1"/>
  <c r="Q4" i="5"/>
  <c r="AY17" l="1"/>
  <c r="B17"/>
  <c r="AY21"/>
  <c r="K16"/>
  <c r="AY16"/>
  <c r="B16"/>
  <c r="AY20"/>
  <c r="K15"/>
  <c r="AY24"/>
  <c r="K19"/>
  <c r="AY15"/>
  <c r="B15"/>
  <c r="AY19"/>
  <c r="B19"/>
  <c r="AY23"/>
  <c r="K18"/>
  <c r="AY18"/>
  <c r="B18"/>
  <c r="AY22"/>
  <c r="K17"/>
  <c r="DA5" i="2"/>
  <c r="L5"/>
  <c r="C6" i="11"/>
  <c r="M5" i="2"/>
  <c r="C7" i="11"/>
  <c r="O5" i="2"/>
  <c r="J7" i="11"/>
  <c r="N5" i="2"/>
  <c r="G7" i="11"/>
  <c r="H5" i="2"/>
  <c r="G5" i="11"/>
  <c r="G5" i="2"/>
  <c r="J5" i="11"/>
  <c r="B5" i="2"/>
  <c r="G2" i="11"/>
  <c r="CX5" i="2"/>
  <c r="I22" i="11"/>
  <c r="S5" i="2"/>
  <c r="N25" i="5"/>
  <c r="C3" i="11"/>
  <c r="CY5" i="2"/>
  <c r="M22" i="11"/>
  <c r="CZ5" i="2"/>
  <c r="P22" i="11"/>
  <c r="Q13" i="5"/>
  <c r="R5" i="2"/>
  <c r="J6" i="11"/>
  <c r="AY39" i="5"/>
  <c r="S18"/>
  <c r="AY43"/>
  <c r="AA17"/>
  <c r="AY25"/>
  <c r="Y13"/>
  <c r="S8"/>
  <c r="AY30"/>
  <c r="S12"/>
  <c r="AY34"/>
  <c r="AA11"/>
  <c r="AY36"/>
  <c r="S15"/>
  <c r="AY40"/>
  <c r="S19"/>
  <c r="AY44"/>
  <c r="AA18"/>
  <c r="AY33"/>
  <c r="AA10"/>
  <c r="I13"/>
  <c r="H13"/>
  <c r="AY26"/>
  <c r="S9"/>
  <c r="AY31"/>
  <c r="AA8"/>
  <c r="AG13"/>
  <c r="AY35"/>
  <c r="AA12"/>
  <c r="AY37"/>
  <c r="S16"/>
  <c r="AY41"/>
  <c r="AA15"/>
  <c r="AY45"/>
  <c r="AA19"/>
  <c r="AY29"/>
  <c r="S11"/>
  <c r="AY28"/>
  <c r="S10"/>
  <c r="AY32"/>
  <c r="AA9"/>
  <c r="AY38"/>
  <c r="S17"/>
  <c r="AY42"/>
  <c r="AA16"/>
  <c r="AY6"/>
  <c r="B9"/>
  <c r="AY7"/>
  <c r="B10"/>
  <c r="AY10"/>
  <c r="K8"/>
  <c r="AY13"/>
  <c r="K11"/>
  <c r="AY11"/>
  <c r="K9"/>
  <c r="AY9"/>
  <c r="B12"/>
  <c r="AY8"/>
  <c r="AY12"/>
  <c r="AY5"/>
  <c r="B8"/>
  <c r="AY14"/>
  <c r="W1"/>
  <c r="L3"/>
  <c r="C5" i="11" s="1"/>
  <c r="AB1" i="5"/>
  <c r="AE1"/>
  <c r="E4"/>
  <c r="W3"/>
  <c r="L4"/>
  <c r="Q1"/>
  <c r="E3"/>
  <c r="B6"/>
  <c r="DE5" i="2" l="1"/>
  <c r="H24" i="11"/>
  <c r="C5" i="2"/>
  <c r="L2" i="11"/>
  <c r="E5" i="2"/>
  <c r="J4" i="11"/>
  <c r="D5" i="2"/>
  <c r="O2" i="11"/>
  <c r="Q5" i="2"/>
  <c r="O6" i="11"/>
  <c r="F5" i="2"/>
  <c r="G4" i="11"/>
  <c r="I5" i="2"/>
  <c r="C4" i="11"/>
  <c r="P5" i="2"/>
  <c r="G6" i="11"/>
  <c r="K5" i="2"/>
  <c r="O5" i="11"/>
  <c r="A16" i="5"/>
  <c r="AL19" s="1"/>
  <c r="J8"/>
  <c r="AL13" s="1"/>
  <c r="Z18" l="1"/>
  <c r="AL47" s="1"/>
  <c r="Z15"/>
  <c r="AL44" s="1"/>
  <c r="Z19"/>
  <c r="AL48" s="1"/>
  <c r="W5" i="2"/>
  <c r="Z17" i="5"/>
  <c r="AL46" s="1"/>
  <c r="A15"/>
  <c r="AL18" s="1"/>
  <c r="J18"/>
  <c r="AL26" s="1"/>
  <c r="R10"/>
  <c r="AL31" s="1"/>
  <c r="Z9"/>
  <c r="R15"/>
  <c r="AL39" s="1"/>
  <c r="R19"/>
  <c r="AL43" s="1"/>
  <c r="J10"/>
  <c r="AL15" s="1"/>
  <c r="J15"/>
  <c r="AL23" s="1"/>
  <c r="J19"/>
  <c r="AL28" s="1"/>
  <c r="R11"/>
  <c r="AL32" s="1"/>
  <c r="Z10"/>
  <c r="R16"/>
  <c r="AL40" s="1"/>
  <c r="A12"/>
  <c r="AL12" s="1"/>
  <c r="J16"/>
  <c r="AL24" s="1"/>
  <c r="R8"/>
  <c r="AL29" s="1"/>
  <c r="R12"/>
  <c r="AL33" s="1"/>
  <c r="Z11"/>
  <c r="R17"/>
  <c r="AL41" s="1"/>
  <c r="J9"/>
  <c r="AL14" s="1"/>
  <c r="A18"/>
  <c r="AL21" s="1"/>
  <c r="J17"/>
  <c r="AL25" s="1"/>
  <c r="R9"/>
  <c r="AL30" s="1"/>
  <c r="Z8"/>
  <c r="Z12"/>
  <c r="R18"/>
  <c r="AL42" s="1"/>
  <c r="A8"/>
  <c r="AL8" s="1"/>
  <c r="J11"/>
  <c r="AL16" s="1"/>
  <c r="A17"/>
  <c r="AL20" s="1"/>
  <c r="Z16"/>
  <c r="AL45" s="1"/>
  <c r="A9"/>
  <c r="AL9" s="1"/>
  <c r="J12"/>
  <c r="AL17" s="1"/>
  <c r="A10"/>
  <c r="AL10" s="1"/>
  <c r="A19"/>
  <c r="AL22" s="1"/>
  <c r="A11"/>
  <c r="AL11" s="1"/>
  <c r="AF20"/>
  <c r="AG20"/>
  <c r="AE20"/>
  <c r="Y20"/>
  <c r="W20"/>
  <c r="X20"/>
  <c r="P20"/>
  <c r="Q20"/>
  <c r="O20"/>
  <c r="I20"/>
  <c r="G20"/>
  <c r="H20"/>
  <c r="D34" i="11"/>
  <c r="D40" s="1"/>
  <c r="U31"/>
  <c r="U30"/>
  <c r="U29"/>
  <c r="U28"/>
  <c r="A1"/>
  <c r="AL37" i="5" l="1"/>
  <c r="AL38"/>
  <c r="AL35"/>
  <c r="AL34"/>
  <c r="AL36"/>
  <c r="U22" i="11" l="1"/>
  <c r="I17" s="1"/>
  <c r="U20"/>
  <c r="I16" s="1"/>
  <c r="O16" s="1"/>
  <c r="U23"/>
  <c r="A18" s="1"/>
  <c r="G18" s="1"/>
  <c r="U24"/>
  <c r="I18" s="1"/>
  <c r="J18" s="1"/>
  <c r="U14"/>
  <c r="I13" s="1"/>
  <c r="J13" s="1"/>
  <c r="U12"/>
  <c r="I12" s="1"/>
  <c r="J12" s="1"/>
  <c r="U18"/>
  <c r="I15" s="1"/>
  <c r="K15" s="1"/>
  <c r="U19"/>
  <c r="A16" s="1"/>
  <c r="B16" s="1"/>
  <c r="U16"/>
  <c r="I14" s="1"/>
  <c r="K14" s="1"/>
  <c r="U17"/>
  <c r="A15" s="1"/>
  <c r="G15" s="1"/>
  <c r="U15"/>
  <c r="A14" s="1"/>
  <c r="G14" s="1"/>
  <c r="U21"/>
  <c r="A17" s="1"/>
  <c r="G17" s="1"/>
  <c r="U11"/>
  <c r="A12" s="1"/>
  <c r="G12" s="1"/>
  <c r="U13"/>
  <c r="A13" s="1"/>
  <c r="B13" s="1"/>
  <c r="O15" l="1"/>
  <c r="C18"/>
  <c r="J16"/>
  <c r="K16"/>
  <c r="B14"/>
  <c r="H18"/>
  <c r="O18"/>
  <c r="C16"/>
  <c r="K18"/>
  <c r="G16"/>
  <c r="P18"/>
  <c r="C17"/>
  <c r="B17"/>
  <c r="C14"/>
  <c r="B18"/>
  <c r="J15"/>
  <c r="O14"/>
  <c r="H17"/>
  <c r="J14"/>
  <c r="B12"/>
  <c r="K13"/>
  <c r="C15"/>
  <c r="O12"/>
  <c r="C13"/>
  <c r="B15"/>
  <c r="K12"/>
  <c r="G13"/>
  <c r="O13"/>
  <c r="C12"/>
  <c r="J17"/>
  <c r="P17"/>
  <c r="O17"/>
  <c r="K17"/>
  <c r="T5" i="2" l="1"/>
  <c r="AV5"/>
  <c r="V5"/>
  <c r="CB5"/>
  <c r="CH5"/>
  <c r="AL5"/>
  <c r="X5"/>
  <c r="BD5"/>
  <c r="CJ5"/>
  <c r="AP5"/>
  <c r="BV5"/>
  <c r="BH5"/>
  <c r="CN5"/>
  <c r="AT5"/>
  <c r="AB5"/>
  <c r="BB5"/>
  <c r="AF5"/>
  <c r="BL5"/>
  <c r="CR5"/>
  <c r="AX5"/>
  <c r="CD5"/>
  <c r="BP5"/>
  <c r="AJ5"/>
  <c r="BJ5"/>
  <c r="AZ5"/>
  <c r="BR5"/>
  <c r="AN5"/>
  <c r="BT5"/>
  <c r="Z5"/>
  <c r="BF5"/>
  <c r="CL5"/>
  <c r="BX5"/>
  <c r="AR5"/>
  <c r="BZ5"/>
  <c r="AH5"/>
  <c r="BN5"/>
  <c r="CT5"/>
  <c r="CF5"/>
  <c r="AD5"/>
  <c r="CP5"/>
  <c r="H12" i="11"/>
  <c r="AC5" i="2" l="1"/>
  <c r="AW5"/>
  <c r="BQ5"/>
  <c r="CC5"/>
  <c r="P12" i="11"/>
  <c r="AK5" i="2"/>
  <c r="AQ5"/>
  <c r="BE5"/>
  <c r="BK5"/>
  <c r="BY5"/>
  <c r="CE5"/>
  <c r="CS5"/>
  <c r="AI5"/>
  <c r="BC5"/>
  <c r="H15" i="11"/>
  <c r="BW5" i="2"/>
  <c r="CQ5"/>
  <c r="Y5"/>
  <c r="AE5"/>
  <c r="AM5"/>
  <c r="AS5"/>
  <c r="AY5"/>
  <c r="BG5"/>
  <c r="BM5"/>
  <c r="BS5"/>
  <c r="CA5"/>
  <c r="CG5"/>
  <c r="CM5"/>
  <c r="CU5"/>
  <c r="AO5"/>
  <c r="H14" i="11"/>
  <c r="BI5" i="2"/>
  <c r="CK5"/>
  <c r="AA5"/>
  <c r="AG5"/>
  <c r="H13" i="11"/>
  <c r="AU5" i="2"/>
  <c r="BA5"/>
  <c r="P13" i="11"/>
  <c r="BO5" i="2"/>
  <c r="BU5"/>
  <c r="CI5"/>
  <c r="CO5"/>
  <c r="G13" i="5"/>
  <c r="AF13"/>
  <c r="AE13"/>
  <c r="X13"/>
  <c r="W13"/>
  <c r="P13"/>
  <c r="O13"/>
  <c r="P15" i="11" l="1"/>
  <c r="AA20" i="5"/>
  <c r="S20"/>
  <c r="AE28"/>
  <c r="K20"/>
  <c r="Y28"/>
  <c r="Q28"/>
  <c r="B20"/>
  <c r="S13"/>
  <c r="P14" i="11"/>
  <c r="H16"/>
  <c r="P16"/>
  <c r="AA13" i="5"/>
  <c r="K13"/>
  <c r="B13"/>
  <c r="T6"/>
  <c r="T21" l="1"/>
  <c r="N26" s="1"/>
  <c r="DF5" i="2" l="1"/>
  <c r="W26" i="5"/>
  <c r="DH5" i="2" s="1"/>
  <c r="U5"/>
  <c r="AE26" i="5" l="1"/>
  <c r="DI5" i="2" s="1"/>
  <c r="M33" i="11"/>
  <c r="L39" s="1"/>
  <c r="J5" i="2" l="1"/>
  <c r="DL5"/>
  <c r="Q21" i="11"/>
  <c r="E21"/>
  <c r="DJ5" i="2"/>
  <c r="K21" i="11"/>
  <c r="E25" l="1"/>
  <c r="DK5" i="2"/>
  <c r="DM5" s="1"/>
  <c r="E33" i="11" l="1"/>
  <c r="E39" s="1"/>
</calcChain>
</file>

<file path=xl/sharedStrings.xml><?xml version="1.0" encoding="utf-8"?>
<sst xmlns="http://schemas.openxmlformats.org/spreadsheetml/2006/main" count="43936" uniqueCount="3193">
  <si>
    <t>إعادة إرتباط</t>
  </si>
  <si>
    <t>تاريخه</t>
  </si>
  <si>
    <t>تدوير رسوم</t>
  </si>
  <si>
    <t>المبلغ</t>
  </si>
  <si>
    <t>رقم الطالب</t>
  </si>
  <si>
    <t>الاسم والكنية:</t>
  </si>
  <si>
    <t>اسم الاب:</t>
  </si>
  <si>
    <t>اسم الام:</t>
  </si>
  <si>
    <t>مكان الميلاد</t>
  </si>
  <si>
    <t>عام الميلاد</t>
  </si>
  <si>
    <t>بطل الجمهورية</t>
  </si>
  <si>
    <t>السنة</t>
  </si>
  <si>
    <t>الجنسية</t>
  </si>
  <si>
    <t>الجنس</t>
  </si>
  <si>
    <t>نوع الشهادة</t>
  </si>
  <si>
    <t>عام الثانوية :</t>
  </si>
  <si>
    <t>محافظتها</t>
  </si>
  <si>
    <t>الطلاب الأوائل</t>
  </si>
  <si>
    <t>محافظة الهوية</t>
  </si>
  <si>
    <t>الفصل الأول</t>
  </si>
  <si>
    <t>جديد</t>
  </si>
  <si>
    <t>راسب</t>
  </si>
  <si>
    <t>الفصل الثاني</t>
  </si>
  <si>
    <t xml:space="preserve">الفصل الأول </t>
  </si>
  <si>
    <t>تقسيط</t>
  </si>
  <si>
    <t>مقررات السنة الثانية</t>
  </si>
  <si>
    <t xml:space="preserve">مقررات السنة الرابعة </t>
  </si>
  <si>
    <t>المبلغ المستحق</t>
  </si>
  <si>
    <t>القسط الأول</t>
  </si>
  <si>
    <t>رسم الشهادة</t>
  </si>
  <si>
    <t>القسط الثاني</t>
  </si>
  <si>
    <t>المحافظة الدائمة</t>
  </si>
  <si>
    <t>نوع الثانوية</t>
  </si>
  <si>
    <t>عامها</t>
  </si>
  <si>
    <t>رمز المقرر</t>
  </si>
  <si>
    <t>اسم المقرر</t>
  </si>
  <si>
    <t>طابع هلال احمر     25  ل .س</t>
  </si>
  <si>
    <t xml:space="preserve">طابع مالي         30  ل.س   </t>
  </si>
  <si>
    <t>طابع بحث علمي         25ل.س</t>
  </si>
  <si>
    <t>تنويه :لا يعتبر الطالب مسجل إذا لم ينفذ تعليمات التسجيل كاملةً ويسليم أوراقه  ، وهو مسؤول عن صحة المعلومات الواردة في هذه الإستمارة</t>
  </si>
  <si>
    <t xml:space="preserve">إلى المصرف العقاري </t>
  </si>
  <si>
    <t>يرجى قبض مبلغ  قدره</t>
  </si>
  <si>
    <t>رقمه الامتحاني</t>
  </si>
  <si>
    <t xml:space="preserve">وتحويله إلى حساب التعليم المفتوح رقم ck1-10173186 وتسليم إشعار القبض إلى صاحب العلاقة  </t>
  </si>
  <si>
    <t>المعلومات  الشخصية</t>
  </si>
  <si>
    <t>معلومات الشهادة</t>
  </si>
  <si>
    <t>مقررات السنة الأولى</t>
  </si>
  <si>
    <t>مقررات السنة الثالثة</t>
  </si>
  <si>
    <t>مقررات السنة الرابعة</t>
  </si>
  <si>
    <t>إعادة الإرتباط</t>
  </si>
  <si>
    <t>أنواع الحسم</t>
  </si>
  <si>
    <t>الأموال المستحقة</t>
  </si>
  <si>
    <t>الإحصائية</t>
  </si>
  <si>
    <t>الاسم والنسبة</t>
  </si>
  <si>
    <t>الأب</t>
  </si>
  <si>
    <t>الام</t>
  </si>
  <si>
    <t>عام الثانوية</t>
  </si>
  <si>
    <t>رقمه</t>
  </si>
  <si>
    <t>المبلغ المدور</t>
  </si>
  <si>
    <t>عناصر الجيش وقوى الأمن الداخلي</t>
  </si>
  <si>
    <t>تقيسط</t>
  </si>
  <si>
    <t>عدد المواد الجديدة</t>
  </si>
  <si>
    <t>عدد الإجمالي للمواد</t>
  </si>
  <si>
    <t>الرقم الإمتحاني</t>
  </si>
  <si>
    <t>الاب</t>
  </si>
  <si>
    <t>الأم</t>
  </si>
  <si>
    <t>تاريخ الميلاد</t>
  </si>
  <si>
    <t>الرقم الوطني</t>
  </si>
  <si>
    <t>سنة الشهادة</t>
  </si>
  <si>
    <t>محافظ الشهادة</t>
  </si>
  <si>
    <t>العنوان الدائم</t>
  </si>
  <si>
    <t>الاسم والنسبه</t>
  </si>
  <si>
    <t>المحافظة</t>
  </si>
  <si>
    <t>ذوي الشهداء وجرحى الجيش العربي السوري</t>
  </si>
  <si>
    <t>حاملي وسام بطل الجمهورية وأولادهم</t>
  </si>
  <si>
    <t>رقم إعادة ارتباط</t>
  </si>
  <si>
    <t>تاريخ إعادة ارتباط</t>
  </si>
  <si>
    <t>رقم تدوير رسوم</t>
  </si>
  <si>
    <t>تاريخ تدوير رسوم</t>
  </si>
  <si>
    <t>حسين</t>
  </si>
  <si>
    <t>صالح</t>
  </si>
  <si>
    <t>الثانية</t>
  </si>
  <si>
    <t>عمر</t>
  </si>
  <si>
    <t>حاتم</t>
  </si>
  <si>
    <t>محمود</t>
  </si>
  <si>
    <t>مروان</t>
  </si>
  <si>
    <t>محمد</t>
  </si>
  <si>
    <t>عدنان</t>
  </si>
  <si>
    <t>علي</t>
  </si>
  <si>
    <t>محمد جمال</t>
  </si>
  <si>
    <t>يوسف</t>
  </si>
  <si>
    <t>جمال</t>
  </si>
  <si>
    <t>صلاح</t>
  </si>
  <si>
    <t>فائز</t>
  </si>
  <si>
    <t>محمد علي</t>
  </si>
  <si>
    <t>سليمان</t>
  </si>
  <si>
    <t>تيسير</t>
  </si>
  <si>
    <t>اسماعيل</t>
  </si>
  <si>
    <t>فواز</t>
  </si>
  <si>
    <t>ماهر</t>
  </si>
  <si>
    <t>سميح</t>
  </si>
  <si>
    <t>بشير</t>
  </si>
  <si>
    <t>عبد الرحمن</t>
  </si>
  <si>
    <t>ثابت</t>
  </si>
  <si>
    <t>عز الدين</t>
  </si>
  <si>
    <t>محسن</t>
  </si>
  <si>
    <t>جميل</t>
  </si>
  <si>
    <t>جورج</t>
  </si>
  <si>
    <t>عطيه</t>
  </si>
  <si>
    <t>بسام</t>
  </si>
  <si>
    <t>محي الدين</t>
  </si>
  <si>
    <t>نجيب</t>
  </si>
  <si>
    <t>رفيق</t>
  </si>
  <si>
    <t>غسان</t>
  </si>
  <si>
    <t>حسن</t>
  </si>
  <si>
    <t>عباس</t>
  </si>
  <si>
    <t>محمد عادل</t>
  </si>
  <si>
    <t>كامل</t>
  </si>
  <si>
    <t>عبد الرزاق</t>
  </si>
  <si>
    <t>خضر</t>
  </si>
  <si>
    <t>ابراهيم</t>
  </si>
  <si>
    <t>انور</t>
  </si>
  <si>
    <t>محمد خير</t>
  </si>
  <si>
    <t>زياد</t>
  </si>
  <si>
    <t>سلمان</t>
  </si>
  <si>
    <t>عيسى</t>
  </si>
  <si>
    <t>ناصر</t>
  </si>
  <si>
    <t>نايف</t>
  </si>
  <si>
    <t>عصام</t>
  </si>
  <si>
    <t>انيس</t>
  </si>
  <si>
    <t>توفيق</t>
  </si>
  <si>
    <t>بدر</t>
  </si>
  <si>
    <t>موفق</t>
  </si>
  <si>
    <t>احمد</t>
  </si>
  <si>
    <t>نعمان</t>
  </si>
  <si>
    <t>يحيى</t>
  </si>
  <si>
    <t>خليل</t>
  </si>
  <si>
    <t>محمد عماد</t>
  </si>
  <si>
    <t>منصور</t>
  </si>
  <si>
    <t>نزار</t>
  </si>
  <si>
    <t>فؤاد</t>
  </si>
  <si>
    <t>بشار</t>
  </si>
  <si>
    <t>عبد الهادي</t>
  </si>
  <si>
    <t>حكمت</t>
  </si>
  <si>
    <t>صلاح الدين</t>
  </si>
  <si>
    <t>نضال</t>
  </si>
  <si>
    <t>سعيد</t>
  </si>
  <si>
    <t>صباح</t>
  </si>
  <si>
    <t>خالد</t>
  </si>
  <si>
    <t>عبد العزيز</t>
  </si>
  <si>
    <t>محمد ياسين</t>
  </si>
  <si>
    <t>فضل الله</t>
  </si>
  <si>
    <t>عبد الله</t>
  </si>
  <si>
    <t>الياس</t>
  </si>
  <si>
    <t>منذر</t>
  </si>
  <si>
    <t>حسام</t>
  </si>
  <si>
    <t>محمد سعيد</t>
  </si>
  <si>
    <t>ماجد</t>
  </si>
  <si>
    <t>عبد المجيد</t>
  </si>
  <si>
    <t>غالب</t>
  </si>
  <si>
    <t>مازن</t>
  </si>
  <si>
    <t>بدر الدين</t>
  </si>
  <si>
    <t>ايمن</t>
  </si>
  <si>
    <t>حمود</t>
  </si>
  <si>
    <t>منير</t>
  </si>
  <si>
    <t>عبده</t>
  </si>
  <si>
    <t>راشد</t>
  </si>
  <si>
    <t>شوقي</t>
  </si>
  <si>
    <t>يونس</t>
  </si>
  <si>
    <t>مصطفى</t>
  </si>
  <si>
    <t>نبيل</t>
  </si>
  <si>
    <t>عماد</t>
  </si>
  <si>
    <t>محمد سامر</t>
  </si>
  <si>
    <t>رشيد</t>
  </si>
  <si>
    <t>فاضل</t>
  </si>
  <si>
    <t>هشام</t>
  </si>
  <si>
    <t>عبد</t>
  </si>
  <si>
    <t>موسى</t>
  </si>
  <si>
    <t>حبيب</t>
  </si>
  <si>
    <t>محمد بشار</t>
  </si>
  <si>
    <t>نوفل</t>
  </si>
  <si>
    <t>نادر</t>
  </si>
  <si>
    <t>الثانية حديث</t>
  </si>
  <si>
    <t>جمال الدين</t>
  </si>
  <si>
    <t>حيدر</t>
  </si>
  <si>
    <t>محمد سمير</t>
  </si>
  <si>
    <t>رضوان</t>
  </si>
  <si>
    <t>فريد</t>
  </si>
  <si>
    <t>وليد</t>
  </si>
  <si>
    <t>سمير</t>
  </si>
  <si>
    <t>كمال</t>
  </si>
  <si>
    <t>ياسر</t>
  </si>
  <si>
    <t>قاسم</t>
  </si>
  <si>
    <t>عماد الدين</t>
  </si>
  <si>
    <t>نزيه</t>
  </si>
  <si>
    <t>غازي</t>
  </si>
  <si>
    <t>هايل</t>
  </si>
  <si>
    <t>عبدو</t>
  </si>
  <si>
    <t>ممدوح</t>
  </si>
  <si>
    <t>فايز</t>
  </si>
  <si>
    <t>نور الدين</t>
  </si>
  <si>
    <t>جابر</t>
  </si>
  <si>
    <t>عبد السلام</t>
  </si>
  <si>
    <t>معين</t>
  </si>
  <si>
    <t>رياض</t>
  </si>
  <si>
    <t>طه</t>
  </si>
  <si>
    <t>امين</t>
  </si>
  <si>
    <t>بهجت</t>
  </si>
  <si>
    <t>عادل</t>
  </si>
  <si>
    <t>سليم</t>
  </si>
  <si>
    <t>هيثم</t>
  </si>
  <si>
    <t>رمضان</t>
  </si>
  <si>
    <t>عبد الحكيم</t>
  </si>
  <si>
    <t>جاسم</t>
  </si>
  <si>
    <t>شاكر</t>
  </si>
  <si>
    <t>علاء الدين</t>
  </si>
  <si>
    <t>ناجي</t>
  </si>
  <si>
    <t>شحاده</t>
  </si>
  <si>
    <t>نعيم</t>
  </si>
  <si>
    <t>مفيد</t>
  </si>
  <si>
    <t>زهير</t>
  </si>
  <si>
    <t>محمد ايمن</t>
  </si>
  <si>
    <t>محمد عيد</t>
  </si>
  <si>
    <t>وفيق</t>
  </si>
  <si>
    <t>محمد مازن</t>
  </si>
  <si>
    <t>عبد القادر</t>
  </si>
  <si>
    <t>سهيل</t>
  </si>
  <si>
    <t>جهاد</t>
  </si>
  <si>
    <t>جمعه</t>
  </si>
  <si>
    <t>مجيد</t>
  </si>
  <si>
    <t>عبد الكريم</t>
  </si>
  <si>
    <t>بديع</t>
  </si>
  <si>
    <t>طلال</t>
  </si>
  <si>
    <t>محمد امين</t>
  </si>
  <si>
    <t>فهد</t>
  </si>
  <si>
    <t>عارف</t>
  </si>
  <si>
    <t>مرعي</t>
  </si>
  <si>
    <t>مرشد</t>
  </si>
  <si>
    <t>عبدالله</t>
  </si>
  <si>
    <t>عبد المولى</t>
  </si>
  <si>
    <t>هلال</t>
  </si>
  <si>
    <t>عمار</t>
  </si>
  <si>
    <t>محمد خالد</t>
  </si>
  <si>
    <t>حسان</t>
  </si>
  <si>
    <t>محمد ابراهيم</t>
  </si>
  <si>
    <t>سامي</t>
  </si>
  <si>
    <t>عبد اللطيف</t>
  </si>
  <si>
    <t>حمزه</t>
  </si>
  <si>
    <t>متعب</t>
  </si>
  <si>
    <t>ناظم</t>
  </si>
  <si>
    <t>صفوان</t>
  </si>
  <si>
    <t>لؤي</t>
  </si>
  <si>
    <t>محمد رضوان</t>
  </si>
  <si>
    <t>اكرم</t>
  </si>
  <si>
    <t>شفيق</t>
  </si>
  <si>
    <t>محمد نبيل</t>
  </si>
  <si>
    <t>زيد</t>
  </si>
  <si>
    <t>حافظ</t>
  </si>
  <si>
    <t>طاهر</t>
  </si>
  <si>
    <t>فادي</t>
  </si>
  <si>
    <t>عبد الرحيم</t>
  </si>
  <si>
    <t>محمد اسامه</t>
  </si>
  <si>
    <t>رامز</t>
  </si>
  <si>
    <t>بركات</t>
  </si>
  <si>
    <t>لطفي</t>
  </si>
  <si>
    <t>نواف</t>
  </si>
  <si>
    <t>محمد ماجد</t>
  </si>
  <si>
    <t>محمد بسام</t>
  </si>
  <si>
    <t>ادهم</t>
  </si>
  <si>
    <t>رافع</t>
  </si>
  <si>
    <t>حسام الدين</t>
  </si>
  <si>
    <t>فوزات</t>
  </si>
  <si>
    <t>انطون</t>
  </si>
  <si>
    <t>محمد زياد</t>
  </si>
  <si>
    <t>اسامه</t>
  </si>
  <si>
    <t>فوزي</t>
  </si>
  <si>
    <t>معتز</t>
  </si>
  <si>
    <t>محمد حسن</t>
  </si>
  <si>
    <t>فتحي</t>
  </si>
  <si>
    <t>اسعد</t>
  </si>
  <si>
    <t>احسان</t>
  </si>
  <si>
    <t>باسل</t>
  </si>
  <si>
    <t>هاني</t>
  </si>
  <si>
    <t>ملحم</t>
  </si>
  <si>
    <t>نبيه</t>
  </si>
  <si>
    <t>مالك</t>
  </si>
  <si>
    <t>عثمان</t>
  </si>
  <si>
    <t>جريس</t>
  </si>
  <si>
    <t>سامر</t>
  </si>
  <si>
    <t>ميسر</t>
  </si>
  <si>
    <t>ياسين</t>
  </si>
  <si>
    <t>عبد المنعم</t>
  </si>
  <si>
    <t>شوكت</t>
  </si>
  <si>
    <t>حكمات</t>
  </si>
  <si>
    <t>راتب</t>
  </si>
  <si>
    <t>نورس</t>
  </si>
  <si>
    <t>محمد غسان</t>
  </si>
  <si>
    <t>منال</t>
  </si>
  <si>
    <t>غياث</t>
  </si>
  <si>
    <t>فريز</t>
  </si>
  <si>
    <t>اياد</t>
  </si>
  <si>
    <t>مهدي</t>
  </si>
  <si>
    <t>محمد نوري</t>
  </si>
  <si>
    <t>طارق</t>
  </si>
  <si>
    <t>فارس</t>
  </si>
  <si>
    <t>حسن حسن</t>
  </si>
  <si>
    <t>قصي</t>
  </si>
  <si>
    <t>محمد صياح</t>
  </si>
  <si>
    <t>شعبان</t>
  </si>
  <si>
    <t>امير</t>
  </si>
  <si>
    <t>عبد الحميد</t>
  </si>
  <si>
    <t>عامر</t>
  </si>
  <si>
    <t>محمد صبحي</t>
  </si>
  <si>
    <t>واصف</t>
  </si>
  <si>
    <t>حازم</t>
  </si>
  <si>
    <t>احمد راتب</t>
  </si>
  <si>
    <t>محمد يوسف</t>
  </si>
  <si>
    <t>مطيع</t>
  </si>
  <si>
    <t>رشاد</t>
  </si>
  <si>
    <t>عبد الحليم</t>
  </si>
  <si>
    <t>عرفان</t>
  </si>
  <si>
    <t>منار</t>
  </si>
  <si>
    <t>بتول محمد</t>
  </si>
  <si>
    <t>محمد جواد</t>
  </si>
  <si>
    <t>نسيم</t>
  </si>
  <si>
    <t>وجدي</t>
  </si>
  <si>
    <t>علي حسن</t>
  </si>
  <si>
    <t>باسم</t>
  </si>
  <si>
    <t>عطاف</t>
  </si>
  <si>
    <t>رزق الله</t>
  </si>
  <si>
    <t>زكي</t>
  </si>
  <si>
    <t>محمد نذير</t>
  </si>
  <si>
    <t>ديب</t>
  </si>
  <si>
    <t>دياب</t>
  </si>
  <si>
    <t>خلدون</t>
  </si>
  <si>
    <t>سهام</t>
  </si>
  <si>
    <t>محمد الخطيب</t>
  </si>
  <si>
    <t>صافي</t>
  </si>
  <si>
    <t>ربيع</t>
  </si>
  <si>
    <t>محمد ديب</t>
  </si>
  <si>
    <t>بيان</t>
  </si>
  <si>
    <t>محمد نادر</t>
  </si>
  <si>
    <t>نهاد</t>
  </si>
  <si>
    <t>عزالدين</t>
  </si>
  <si>
    <t>علاء</t>
  </si>
  <si>
    <t>رائد</t>
  </si>
  <si>
    <t>فرج</t>
  </si>
  <si>
    <t>هيسم</t>
  </si>
  <si>
    <t>محمد ياسر</t>
  </si>
  <si>
    <t>علي سليمان</t>
  </si>
  <si>
    <t>مجدي</t>
  </si>
  <si>
    <t>حسني</t>
  </si>
  <si>
    <t>كلمة السر</t>
  </si>
  <si>
    <t>الاسم</t>
  </si>
  <si>
    <t>عمار سعيد</t>
  </si>
  <si>
    <t>نهاد الأحمر</t>
  </si>
  <si>
    <t>عمر الإمام</t>
  </si>
  <si>
    <t>اتبع الخطوات التالية:</t>
  </si>
  <si>
    <t>اضغط هنا</t>
  </si>
  <si>
    <t>الإستمارة وإطبع منها أربعة نسخ</t>
  </si>
  <si>
    <t>أبنائنا الطلبة إننا بصدد تجربة تحويل  آلية العمل بمركز التعليم المفتوح في جامعة دمشق إلى العمل الإلكتروني والسعي لتخفيف الأوراق الثبوتية بما يخدم مصلحتكم وتسريع إنجاز معاملاتكم دون أي تأخير 
نرجوا منكم الإلتزام بالتعليمات السابقة لنجاح عملية التحويل المبدئية  وفي حال نجاحها سيتم أتمتت جميع الوثائق التي يحتاجها الطالب لتمنح له بمجرد أن يتقدم بطلبها</t>
  </si>
  <si>
    <t xml:space="preserve">بعد الإنتهاء من عملية إختيار المقررات إنتقل إلى صفحة </t>
  </si>
  <si>
    <t>الموبايل</t>
  </si>
  <si>
    <t>الهاتف</t>
  </si>
  <si>
    <t>شعبة التجنيد</t>
  </si>
  <si>
    <t>العنوان :</t>
  </si>
  <si>
    <t>ر2</t>
  </si>
  <si>
    <t>ج</t>
  </si>
  <si>
    <t>ر1</t>
  </si>
  <si>
    <t>نوع الحسم</t>
  </si>
  <si>
    <t>نقابة معلمين</t>
  </si>
  <si>
    <t>ذوي إحتياجات الخاصة</t>
  </si>
  <si>
    <t>وثيقة وفاة</t>
  </si>
  <si>
    <t>سجين</t>
  </si>
  <si>
    <t>رسم إعادة إرتباط</t>
  </si>
  <si>
    <t>رسم التسجيل</t>
  </si>
  <si>
    <t>عدد المقررات المسجلة لأول مرة</t>
  </si>
  <si>
    <t>عدد المقررات المسجلة للمرة الثانية</t>
  </si>
  <si>
    <t>عدد المقررات المسجلة لأكثر من مرتين</t>
  </si>
  <si>
    <t>رقم إعادة الإرتباط</t>
  </si>
  <si>
    <t>ليرة سورية فقط لا غير من الطالب</t>
  </si>
  <si>
    <t>نقابة المعلمين</t>
  </si>
  <si>
    <t>رسم إعادة ارتباط</t>
  </si>
  <si>
    <t>رسم تسجيل سنوي</t>
  </si>
  <si>
    <t>عدد المواد الراسبة للمرة الأولى</t>
  </si>
  <si>
    <t>عدد المواد الراسبة للمرة الثانية</t>
  </si>
  <si>
    <t>مها</t>
  </si>
  <si>
    <t>ايمان</t>
  </si>
  <si>
    <t>سلوى</t>
  </si>
  <si>
    <t>زريفه</t>
  </si>
  <si>
    <t>مريم</t>
  </si>
  <si>
    <t>خلود</t>
  </si>
  <si>
    <t>نبيها</t>
  </si>
  <si>
    <t>سناء</t>
  </si>
  <si>
    <t>كوثر</t>
  </si>
  <si>
    <t>وفاء</t>
  </si>
  <si>
    <t>ثناء</t>
  </si>
  <si>
    <t>يسرى</t>
  </si>
  <si>
    <t>ناديه</t>
  </si>
  <si>
    <t>رنده</t>
  </si>
  <si>
    <t>ميسون</t>
  </si>
  <si>
    <t>فاديه</t>
  </si>
  <si>
    <t>حليمه</t>
  </si>
  <si>
    <t>امال</t>
  </si>
  <si>
    <t>سميره</t>
  </si>
  <si>
    <t>نجوى</t>
  </si>
  <si>
    <t>زبيده</t>
  </si>
  <si>
    <t>ماريه</t>
  </si>
  <si>
    <t>منى</t>
  </si>
  <si>
    <t>اديبه</t>
  </si>
  <si>
    <t>سمر</t>
  </si>
  <si>
    <t>جميله</t>
  </si>
  <si>
    <t>انعام</t>
  </si>
  <si>
    <t>عليا</t>
  </si>
  <si>
    <t>فاتنه</t>
  </si>
  <si>
    <t>خديجه</t>
  </si>
  <si>
    <t>رجاء</t>
  </si>
  <si>
    <t>هند</t>
  </si>
  <si>
    <t>سميه</t>
  </si>
  <si>
    <t>حنان</t>
  </si>
  <si>
    <t>فاتن</t>
  </si>
  <si>
    <t>رابعه</t>
  </si>
  <si>
    <t>نوال</t>
  </si>
  <si>
    <t>احلام</t>
  </si>
  <si>
    <t>زينب</t>
  </si>
  <si>
    <t>ميساء</t>
  </si>
  <si>
    <t>وداد</t>
  </si>
  <si>
    <t>جمانه</t>
  </si>
  <si>
    <t>حوريه</t>
  </si>
  <si>
    <t>رويده</t>
  </si>
  <si>
    <t>هناء</t>
  </si>
  <si>
    <t>دلال</t>
  </si>
  <si>
    <t>فاطمه</t>
  </si>
  <si>
    <t>اميمه</t>
  </si>
  <si>
    <t>سلام</t>
  </si>
  <si>
    <t>سحر</t>
  </si>
  <si>
    <t>منيره</t>
  </si>
  <si>
    <t>محمد نور الدين</t>
  </si>
  <si>
    <t>نجاح</t>
  </si>
  <si>
    <t>قمر</t>
  </si>
  <si>
    <t>ندى</t>
  </si>
  <si>
    <t>ماجده</t>
  </si>
  <si>
    <t>هيام</t>
  </si>
  <si>
    <t>كوكب</t>
  </si>
  <si>
    <t>سعاد</t>
  </si>
  <si>
    <t>امينه</t>
  </si>
  <si>
    <t>سوسن</t>
  </si>
  <si>
    <t>حياه</t>
  </si>
  <si>
    <t>نوفه</t>
  </si>
  <si>
    <t>عبير</t>
  </si>
  <si>
    <t>صبحيه</t>
  </si>
  <si>
    <t>رغداء</t>
  </si>
  <si>
    <t>صبحه</t>
  </si>
  <si>
    <t>لمياء</t>
  </si>
  <si>
    <t>وسام</t>
  </si>
  <si>
    <t>هيفاء</t>
  </si>
  <si>
    <t>هنادي</t>
  </si>
  <si>
    <t>رتيبه</t>
  </si>
  <si>
    <t>فضه</t>
  </si>
  <si>
    <t>هدى</t>
  </si>
  <si>
    <t>نور الهدى</t>
  </si>
  <si>
    <t>مطيعه</t>
  </si>
  <si>
    <t>هاله</t>
  </si>
  <si>
    <t>مجيده</t>
  </si>
  <si>
    <t>اعتدال</t>
  </si>
  <si>
    <t>جورجيت</t>
  </si>
  <si>
    <t>زهره</t>
  </si>
  <si>
    <t>انتصار</t>
  </si>
  <si>
    <t>بديعه</t>
  </si>
  <si>
    <t>سلمى</t>
  </si>
  <si>
    <t>تيريز</t>
  </si>
  <si>
    <t>حربه</t>
  </si>
  <si>
    <t>نعيمه</t>
  </si>
  <si>
    <t>ميس محمد</t>
  </si>
  <si>
    <t>اميره</t>
  </si>
  <si>
    <t>دنيا</t>
  </si>
  <si>
    <t>زكيه</t>
  </si>
  <si>
    <t>غاده</t>
  </si>
  <si>
    <t>ربيعه</t>
  </si>
  <si>
    <t>صفاء</t>
  </si>
  <si>
    <t>مفيده</t>
  </si>
  <si>
    <t>باسمه</t>
  </si>
  <si>
    <t>ريما</t>
  </si>
  <si>
    <t>ابتسام</t>
  </si>
  <si>
    <t>سهيله</t>
  </si>
  <si>
    <t>فهميه</t>
  </si>
  <si>
    <t>الهام</t>
  </si>
  <si>
    <t>عائشه</t>
  </si>
  <si>
    <t>خوله</t>
  </si>
  <si>
    <t>نعمه</t>
  </si>
  <si>
    <t>بشرى</t>
  </si>
  <si>
    <t>فطومه</t>
  </si>
  <si>
    <t>رويدا</t>
  </si>
  <si>
    <t>ليلى</t>
  </si>
  <si>
    <t>لينا</t>
  </si>
  <si>
    <t>نبيله</t>
  </si>
  <si>
    <t>نجاه</t>
  </si>
  <si>
    <t>تمام</t>
  </si>
  <si>
    <t>سعده</t>
  </si>
  <si>
    <t>مارلين</t>
  </si>
  <si>
    <t>فطيم</t>
  </si>
  <si>
    <t>فطوم</t>
  </si>
  <si>
    <t>عبيد</t>
  </si>
  <si>
    <t>فايزه</t>
  </si>
  <si>
    <t>نزهه</t>
  </si>
  <si>
    <t>سحاب</t>
  </si>
  <si>
    <t>هديه</t>
  </si>
  <si>
    <t>تفاحه</t>
  </si>
  <si>
    <t>فوزيه</t>
  </si>
  <si>
    <t>ثنيه</t>
  </si>
  <si>
    <t>امل</t>
  </si>
  <si>
    <t>ناديا</t>
  </si>
  <si>
    <t>حميده</t>
  </si>
  <si>
    <t>ورده</t>
  </si>
  <si>
    <t>كفاء</t>
  </si>
  <si>
    <t>محمد مامون</t>
  </si>
  <si>
    <t>رزان</t>
  </si>
  <si>
    <t>رئيفه</t>
  </si>
  <si>
    <t>فلك</t>
  </si>
  <si>
    <t>عزيزه</t>
  </si>
  <si>
    <t>غزاله</t>
  </si>
  <si>
    <t>ملك</t>
  </si>
  <si>
    <t>عليه</t>
  </si>
  <si>
    <t>اسيا</t>
  </si>
  <si>
    <t>امنه</t>
  </si>
  <si>
    <t>سليمه</t>
  </si>
  <si>
    <t>فيروز</t>
  </si>
  <si>
    <t>مياده</t>
  </si>
  <si>
    <t>خالديه</t>
  </si>
  <si>
    <t>حسنه</t>
  </si>
  <si>
    <t>سكره</t>
  </si>
  <si>
    <t>رباح</t>
  </si>
  <si>
    <t>شاديه</t>
  </si>
  <si>
    <t>لبنى</t>
  </si>
  <si>
    <t>نعمت</t>
  </si>
  <si>
    <t>ناريمان</t>
  </si>
  <si>
    <t>روضه</t>
  </si>
  <si>
    <t>ناهده</t>
  </si>
  <si>
    <t>فريال</t>
  </si>
  <si>
    <t>رانيه</t>
  </si>
  <si>
    <t>علا</t>
  </si>
  <si>
    <t>رانيا</t>
  </si>
  <si>
    <t>سهير</t>
  </si>
  <si>
    <t>ساميه</t>
  </si>
  <si>
    <t>كفاح</t>
  </si>
  <si>
    <t>راغده</t>
  </si>
  <si>
    <t>دعد</t>
  </si>
  <si>
    <t>مامون</t>
  </si>
  <si>
    <t>منتهى</t>
  </si>
  <si>
    <t>رحاب</t>
  </si>
  <si>
    <t>شمسه</t>
  </si>
  <si>
    <t>نهله</t>
  </si>
  <si>
    <t>انصاف</t>
  </si>
  <si>
    <t>محمد حسان</t>
  </si>
  <si>
    <t>شذا</t>
  </si>
  <si>
    <t>حفيظه</t>
  </si>
  <si>
    <t>فرح</t>
  </si>
  <si>
    <t>وديعه</t>
  </si>
  <si>
    <t>فاديا</t>
  </si>
  <si>
    <t>مشهور</t>
  </si>
  <si>
    <t>فطمه</t>
  </si>
  <si>
    <t>محمد فهد</t>
  </si>
  <si>
    <t>روعه</t>
  </si>
  <si>
    <t>محمد يحيى</t>
  </si>
  <si>
    <t>ساميا</t>
  </si>
  <si>
    <t>رنا</t>
  </si>
  <si>
    <t>هزار</t>
  </si>
  <si>
    <t>نصره</t>
  </si>
  <si>
    <t>ريمه</t>
  </si>
  <si>
    <t>وجيها</t>
  </si>
  <si>
    <t>هالا</t>
  </si>
  <si>
    <t>خيريه</t>
  </si>
  <si>
    <t>فتحيه</t>
  </si>
  <si>
    <t>تغريد</t>
  </si>
  <si>
    <t>رفاه</t>
  </si>
  <si>
    <t>عائده</t>
  </si>
  <si>
    <t>نسيبه</t>
  </si>
  <si>
    <t>تريز</t>
  </si>
  <si>
    <t>جان</t>
  </si>
  <si>
    <t>شيرين</t>
  </si>
  <si>
    <t>غاليه</t>
  </si>
  <si>
    <t>فتون</t>
  </si>
  <si>
    <t>نبيهه</t>
  </si>
  <si>
    <t>هاجر</t>
  </si>
  <si>
    <t>ريم</t>
  </si>
  <si>
    <t>سوزان</t>
  </si>
  <si>
    <t>جهينه</t>
  </si>
  <si>
    <t>عفاف</t>
  </si>
  <si>
    <t>نسرين</t>
  </si>
  <si>
    <t>ناهد</t>
  </si>
  <si>
    <t>امونه</t>
  </si>
  <si>
    <t>فريده</t>
  </si>
  <si>
    <t>اكرام</t>
  </si>
  <si>
    <t>بوران</t>
  </si>
  <si>
    <t>مديحه</t>
  </si>
  <si>
    <t>اروى</t>
  </si>
  <si>
    <t>لميس</t>
  </si>
  <si>
    <t>سفيره</t>
  </si>
  <si>
    <t>نور عيسى</t>
  </si>
  <si>
    <t>نوره</t>
  </si>
  <si>
    <t>بثينه</t>
  </si>
  <si>
    <t>جنان</t>
  </si>
  <si>
    <t>ندوه</t>
  </si>
  <si>
    <t>محمدخير</t>
  </si>
  <si>
    <t>سوريه</t>
  </si>
  <si>
    <t>ميرفت</t>
  </si>
  <si>
    <t>ظافر</t>
  </si>
  <si>
    <t>ليلا</t>
  </si>
  <si>
    <t>وجيهه</t>
  </si>
  <si>
    <t>بندر</t>
  </si>
  <si>
    <t>نجمه</t>
  </si>
  <si>
    <t>ندوى</t>
  </si>
  <si>
    <t>سماح</t>
  </si>
  <si>
    <t>رغده</t>
  </si>
  <si>
    <t>ازدهار</t>
  </si>
  <si>
    <t>مهنا</t>
  </si>
  <si>
    <t>صقر</t>
  </si>
  <si>
    <t>بتول</t>
  </si>
  <si>
    <t>عفيفه</t>
  </si>
  <si>
    <t>تهاني</t>
  </si>
  <si>
    <t>رشا</t>
  </si>
  <si>
    <t>نبال</t>
  </si>
  <si>
    <t>رائده</t>
  </si>
  <si>
    <t>رسميه</t>
  </si>
  <si>
    <t>رجا</t>
  </si>
  <si>
    <t>بشيره</t>
  </si>
  <si>
    <t>فتاه</t>
  </si>
  <si>
    <t>وجدان</t>
  </si>
  <si>
    <t>انيسه</t>
  </si>
  <si>
    <t>فضيه</t>
  </si>
  <si>
    <t>نادره</t>
  </si>
  <si>
    <t>عواطف</t>
  </si>
  <si>
    <t>نصوح</t>
  </si>
  <si>
    <t>سها</t>
  </si>
  <si>
    <t>رواد عامر</t>
  </si>
  <si>
    <t>ميليا</t>
  </si>
  <si>
    <t>جانيت</t>
  </si>
  <si>
    <t>حسناء</t>
  </si>
  <si>
    <t>محمد جلال</t>
  </si>
  <si>
    <t>صالحه</t>
  </si>
  <si>
    <t>احمد سمير</t>
  </si>
  <si>
    <t>رقيه</t>
  </si>
  <si>
    <t>زينه</t>
  </si>
  <si>
    <t>ناصيف</t>
  </si>
  <si>
    <t>محمد سالم</t>
  </si>
  <si>
    <t>محمد شوقي</t>
  </si>
  <si>
    <t>طلعت</t>
  </si>
  <si>
    <t>زهريه</t>
  </si>
  <si>
    <t>عصمت</t>
  </si>
  <si>
    <t>ريتا</t>
  </si>
  <si>
    <t>ميسم</t>
  </si>
  <si>
    <t>ملكه</t>
  </si>
  <si>
    <t>دمعه</t>
  </si>
  <si>
    <t>شهيره</t>
  </si>
  <si>
    <t>نهال</t>
  </si>
  <si>
    <t>رغد</t>
  </si>
  <si>
    <t>ثريا</t>
  </si>
  <si>
    <t>محمد صهيب</t>
  </si>
  <si>
    <t>لما</t>
  </si>
  <si>
    <t>ديبه</t>
  </si>
  <si>
    <t>قمره</t>
  </si>
  <si>
    <t>شهم</t>
  </si>
  <si>
    <t>رشا ابراهيم</t>
  </si>
  <si>
    <t>نازك</t>
  </si>
  <si>
    <t>لمعه</t>
  </si>
  <si>
    <t>زينب الحسين</t>
  </si>
  <si>
    <t>زينب علي</t>
  </si>
  <si>
    <t>اسيمه</t>
  </si>
  <si>
    <t>منوه</t>
  </si>
  <si>
    <t>كاسر</t>
  </si>
  <si>
    <t>الين</t>
  </si>
  <si>
    <t>ثروت</t>
  </si>
  <si>
    <t>نجلاء</t>
  </si>
  <si>
    <t>علي شباني</t>
  </si>
  <si>
    <t>اميه</t>
  </si>
  <si>
    <t>محمد راتب</t>
  </si>
  <si>
    <t>مرهف</t>
  </si>
  <si>
    <t>مجد زيتون</t>
  </si>
  <si>
    <t>خضره</t>
  </si>
  <si>
    <t>هبا</t>
  </si>
  <si>
    <t>محمد عبد الله</t>
  </si>
  <si>
    <t>حكم</t>
  </si>
  <si>
    <t>نداء</t>
  </si>
  <si>
    <t>محمد بركات</t>
  </si>
  <si>
    <t>مروى خضور</t>
  </si>
  <si>
    <t>جواد</t>
  </si>
  <si>
    <t>رلى</t>
  </si>
  <si>
    <t>ابتهال</t>
  </si>
  <si>
    <t>املي</t>
  </si>
  <si>
    <t>ابتهاج</t>
  </si>
  <si>
    <t>شروف</t>
  </si>
  <si>
    <t>سامر سليمان</t>
  </si>
  <si>
    <t>صافيناز</t>
  </si>
  <si>
    <t>نظام</t>
  </si>
  <si>
    <t>مكيه</t>
  </si>
  <si>
    <t>شكريه</t>
  </si>
  <si>
    <t>حلوه</t>
  </si>
  <si>
    <t>خالصه</t>
  </si>
  <si>
    <t>خزامى</t>
  </si>
  <si>
    <t>فنديه</t>
  </si>
  <si>
    <t>جبران</t>
  </si>
  <si>
    <t>خزنه</t>
  </si>
  <si>
    <t>نجله</t>
  </si>
  <si>
    <t>معاذ</t>
  </si>
  <si>
    <t>صيته</t>
  </si>
  <si>
    <t>نزال</t>
  </si>
  <si>
    <t>عبدالرزاق</t>
  </si>
  <si>
    <t>دعاء عيسى</t>
  </si>
  <si>
    <t>سامر موسى</t>
  </si>
  <si>
    <t>فرح زوده</t>
  </si>
  <si>
    <t>اماثل</t>
  </si>
  <si>
    <t>زهور</t>
  </si>
  <si>
    <t>خليل سليمان</t>
  </si>
  <si>
    <t>ريم محمود</t>
  </si>
  <si>
    <t>دعاء</t>
  </si>
  <si>
    <t>محمد الشيخ</t>
  </si>
  <si>
    <t>محفوض</t>
  </si>
  <si>
    <t>عناد</t>
  </si>
  <si>
    <t>ضحى</t>
  </si>
  <si>
    <t>محمدسعيد</t>
  </si>
  <si>
    <t>نريمان</t>
  </si>
  <si>
    <t>جمال عبد الناصر</t>
  </si>
  <si>
    <t>ايفا</t>
  </si>
  <si>
    <t>امريه</t>
  </si>
  <si>
    <t>نوره المحمد</t>
  </si>
  <si>
    <t>شاهزنان</t>
  </si>
  <si>
    <t>عبدالعزيز</t>
  </si>
  <si>
    <t>فرحه</t>
  </si>
  <si>
    <t>شيرين محمد</t>
  </si>
  <si>
    <t>لمى</t>
  </si>
  <si>
    <t>فائزه</t>
  </si>
  <si>
    <t>هديل</t>
  </si>
  <si>
    <t>احمد الرفاعي</t>
  </si>
  <si>
    <t>بادره</t>
  </si>
  <si>
    <t>الاء الهلال</t>
  </si>
  <si>
    <t>كمال الدين</t>
  </si>
  <si>
    <t>دعاء جنيد</t>
  </si>
  <si>
    <t>رهف</t>
  </si>
  <si>
    <t>محمد جابر</t>
  </si>
  <si>
    <t>علا سعيد</t>
  </si>
  <si>
    <t>فكريه</t>
  </si>
  <si>
    <t>فاطمه الاحمد</t>
  </si>
  <si>
    <t>حاجه</t>
  </si>
  <si>
    <t>شامه</t>
  </si>
  <si>
    <t>صوفيا</t>
  </si>
  <si>
    <t>فراس</t>
  </si>
  <si>
    <t>محمد الشريف</t>
  </si>
  <si>
    <t>محمد صبح</t>
  </si>
  <si>
    <t>لميه</t>
  </si>
  <si>
    <t>نور الهدى المصري</t>
  </si>
  <si>
    <t>نور صقر</t>
  </si>
  <si>
    <t>هديل الصباغ</t>
  </si>
  <si>
    <t>كناز</t>
  </si>
  <si>
    <t>امينه عوض</t>
  </si>
  <si>
    <t>جوزفين</t>
  </si>
  <si>
    <t>روز</t>
  </si>
  <si>
    <t>عبد المعين</t>
  </si>
  <si>
    <t>نجود</t>
  </si>
  <si>
    <t>المقرر المسجل للمرة الأولى</t>
  </si>
  <si>
    <t>المقرر المسجل للمرة الثانية</t>
  </si>
  <si>
    <t>المقرر المسجل لاكثر من مرة</t>
  </si>
  <si>
    <t>يسيره</t>
  </si>
  <si>
    <t>ظريفه</t>
  </si>
  <si>
    <t>نهيله</t>
  </si>
  <si>
    <t>نور النجار</t>
  </si>
  <si>
    <t>محمد نعيم</t>
  </si>
  <si>
    <t>ناصريه</t>
  </si>
  <si>
    <t>عبداللطيف</t>
  </si>
  <si>
    <t>عبدالكريم</t>
  </si>
  <si>
    <t>رحيمه</t>
  </si>
  <si>
    <t>بولس</t>
  </si>
  <si>
    <t>عبدالوهاب</t>
  </si>
  <si>
    <t>عبدالحميد</t>
  </si>
  <si>
    <t>ساره سويد</t>
  </si>
  <si>
    <t>عبدالقادر</t>
  </si>
  <si>
    <t>علاء علي</t>
  </si>
  <si>
    <t>صفيه</t>
  </si>
  <si>
    <t>عبدالمجيد</t>
  </si>
  <si>
    <t>محمدياسر</t>
  </si>
  <si>
    <t>لجين عساف</t>
  </si>
  <si>
    <t>راضي</t>
  </si>
  <si>
    <t>غصن البان</t>
  </si>
  <si>
    <t>نعامه</t>
  </si>
  <si>
    <t/>
  </si>
  <si>
    <t>ديما حسن</t>
  </si>
  <si>
    <t>ياسمين</t>
  </si>
  <si>
    <t>احمد عمر</t>
  </si>
  <si>
    <t>رفيا</t>
  </si>
  <si>
    <t>رفيده</t>
  </si>
  <si>
    <t>رشا سليمان</t>
  </si>
  <si>
    <t>جنيد</t>
  </si>
  <si>
    <t>شبلي</t>
  </si>
  <si>
    <t>مها عاصي</t>
  </si>
  <si>
    <t>فاطمه روميه</t>
  </si>
  <si>
    <t xml:space="preserve"> </t>
  </si>
  <si>
    <t>نوى</t>
  </si>
  <si>
    <t>علم الدين</t>
  </si>
  <si>
    <t>place of birth</t>
  </si>
  <si>
    <t>Mother Name</t>
  </si>
  <si>
    <t>Father Name</t>
  </si>
  <si>
    <t>Full Name</t>
  </si>
  <si>
    <t>مكان ورقم القيد</t>
  </si>
  <si>
    <t>لا</t>
  </si>
  <si>
    <t>نعم</t>
  </si>
  <si>
    <t>دمشق</t>
  </si>
  <si>
    <t>علمي</t>
  </si>
  <si>
    <t>ريف دمشق</t>
  </si>
  <si>
    <t>الاسم باللغة الإنكليزية</t>
  </si>
  <si>
    <t>النسبة باللغة الإنكليزية</t>
  </si>
  <si>
    <t>الاسم الكامل باللغة الإنكليزية</t>
  </si>
  <si>
    <t>اسم الأب باللغة الإنكليزية</t>
  </si>
  <si>
    <t>اسم الأم باللغة الإنكليزية</t>
  </si>
  <si>
    <t>مكان الميلاد باللغة الإنكليزية</t>
  </si>
  <si>
    <t>حلب</t>
  </si>
  <si>
    <t>حمص</t>
  </si>
  <si>
    <t>حماة</t>
  </si>
  <si>
    <t>اللاذقية</t>
  </si>
  <si>
    <t>رقم الموبايل</t>
  </si>
  <si>
    <t>طرطوس</t>
  </si>
  <si>
    <t>إدلب</t>
  </si>
  <si>
    <t>نوع الشهادة الثانوية</t>
  </si>
  <si>
    <t>سنة الشهادة الثانوية</t>
  </si>
  <si>
    <t>محافظ الشهادة الثانوية</t>
  </si>
  <si>
    <t>السويداء</t>
  </si>
  <si>
    <t>القنيطرة</t>
  </si>
  <si>
    <t>لن يتم التسجيل إذا لم يتم ملئ جميع هذه الحقول بالمعلومات الصحيحة دون أي نقص</t>
  </si>
  <si>
    <t>درعا</t>
  </si>
  <si>
    <t>للذهاب لاختيار المواد</t>
  </si>
  <si>
    <t>للرجوع إلى تعليمات التسجيل</t>
  </si>
  <si>
    <t>الحسكة</t>
  </si>
  <si>
    <t>دير الزور</t>
  </si>
  <si>
    <t>الرقة</t>
  </si>
  <si>
    <t>ذكر</t>
  </si>
  <si>
    <t>أنثى</t>
  </si>
  <si>
    <t>العربية السورية</t>
  </si>
  <si>
    <t>رقم الهاتف الثابت</t>
  </si>
  <si>
    <t>أدبي</t>
  </si>
  <si>
    <t xml:space="preserve">                                          المقررات المسجلة في الفصل الأول للعام الدراسي 2019/ 2020
ملاحظة 1: أن اختيار جميع هذه المقررات تقع على مسؤولية الطالب وهي غير قابلة للتعديل بعد ارسال إيميل التسجيل للمرة الأولى.
ملاحظة 2 :يجب أن يكون تاريخ هذه الإستمارة مطابق لتاريخ رسالة التسجيل عبر البريد الإلكتروني وإلا تعتبر ملغاة .</t>
  </si>
  <si>
    <t>مقدمة في الصحافة</t>
  </si>
  <si>
    <t xml:space="preserve">مقدمة في الفنون  الاذاعية والسمعبصرية </t>
  </si>
  <si>
    <t xml:space="preserve">مقدمة في الاعلان </t>
  </si>
  <si>
    <t xml:space="preserve">مقدمة في العلاقات العامة </t>
  </si>
  <si>
    <t xml:space="preserve">مادة اعلامية باللغة الأجنبية (1) </t>
  </si>
  <si>
    <t>الترجمة الاعلامية (1)</t>
  </si>
  <si>
    <t xml:space="preserve">اللغة الاعلامية </t>
  </si>
  <si>
    <t xml:space="preserve">مقدمة في مناهج البحث الاعلامي </t>
  </si>
  <si>
    <t xml:space="preserve">فن الاعلان الصحفي </t>
  </si>
  <si>
    <t xml:space="preserve">الاخبار الاذاعية والتلفزيونية </t>
  </si>
  <si>
    <t xml:space="preserve">الراي العام </t>
  </si>
  <si>
    <t xml:space="preserve">تشريعات الاعلام واخلاقياته </t>
  </si>
  <si>
    <t xml:space="preserve">تكنلوجيا الاتصال والمعلومات </t>
  </si>
  <si>
    <t>الترجمة الاعلامية (2)</t>
  </si>
  <si>
    <t xml:space="preserve">التحرير الصحفي </t>
  </si>
  <si>
    <t>مادة اعلامية بلغة اجنبية (2)</t>
  </si>
  <si>
    <t xml:space="preserve">الكتابة للإذاعة والتلفزيون </t>
  </si>
  <si>
    <t xml:space="preserve">ادارة الاعلان واقتصادياته </t>
  </si>
  <si>
    <t xml:space="preserve">ادارة وتخطيط العلاقات العامة </t>
  </si>
  <si>
    <t xml:space="preserve">نظرية الاتصال </t>
  </si>
  <si>
    <t xml:space="preserve">الإعلام الدولي </t>
  </si>
  <si>
    <t xml:space="preserve">التخطيط الاعلامي </t>
  </si>
  <si>
    <t xml:space="preserve">الاخراج الصحفي </t>
  </si>
  <si>
    <t>الترجمة الاعلامية  (3)</t>
  </si>
  <si>
    <t xml:space="preserve">الاخراج الاذاعي والتلفزيوني </t>
  </si>
  <si>
    <t xml:space="preserve">البرامج التعليمية والثقافية </t>
  </si>
  <si>
    <t xml:space="preserve">فن الاعلان  </t>
  </si>
  <si>
    <t xml:space="preserve">العلاقات العامة في المجال التطبيقي </t>
  </si>
  <si>
    <t xml:space="preserve">ادارة الصحف واقتصادياتها </t>
  </si>
  <si>
    <t>مادة اعلامية بلغة اجنبية (3)</t>
  </si>
  <si>
    <t xml:space="preserve">مادة اعلامية بلغة اجنبية </t>
  </si>
  <si>
    <t xml:space="preserve">موضوع خاص في الصحافة </t>
  </si>
  <si>
    <t xml:space="preserve">الصحافة المتخصصة </t>
  </si>
  <si>
    <t>الترجمة الاعلامية  (4)</t>
  </si>
  <si>
    <t xml:space="preserve">الافلام الوثائقية والبرامج التسجيلية </t>
  </si>
  <si>
    <t xml:space="preserve">موضوع خاص في الاذاعة </t>
  </si>
  <si>
    <t xml:space="preserve">الاعلان الاذاعي والتلفزيوني </t>
  </si>
  <si>
    <t xml:space="preserve">مشروع اصدار جريدة او مجلة </t>
  </si>
  <si>
    <t xml:space="preserve">تخطيط الحملات الاعلامية </t>
  </si>
  <si>
    <t xml:space="preserve">فن العلاقات العامة </t>
  </si>
  <si>
    <t>جوليا تسابحجي</t>
  </si>
  <si>
    <t>ابي</t>
  </si>
  <si>
    <t>ديانا شبابيبي</t>
  </si>
  <si>
    <t>محمد ضياء الدين</t>
  </si>
  <si>
    <t>روزان خميس</t>
  </si>
  <si>
    <t>نصره فزع</t>
  </si>
  <si>
    <t>مريم الحايك</t>
  </si>
  <si>
    <t>رند الريس</t>
  </si>
  <si>
    <t>احمد خاشوق</t>
  </si>
  <si>
    <t>دعاء موصللي</t>
  </si>
  <si>
    <t>حسين علي</t>
  </si>
  <si>
    <t>تميم اليونس</t>
  </si>
  <si>
    <t>محمد هشام برهاني</t>
  </si>
  <si>
    <t>حسناء قباني</t>
  </si>
  <si>
    <t>محمد اكرم</t>
  </si>
  <si>
    <t>محمد عدنان الدهبي</t>
  </si>
  <si>
    <t>جمانه حافظ</t>
  </si>
  <si>
    <t>روان الصغير</t>
  </si>
  <si>
    <t>احلام حمدوني</t>
  </si>
  <si>
    <t>عبد الرحمن فخري</t>
  </si>
  <si>
    <t>سميح فخري</t>
  </si>
  <si>
    <t>رانيا برقوقي</t>
  </si>
  <si>
    <t>هدا</t>
  </si>
  <si>
    <t>ميرا كريدلي</t>
  </si>
  <si>
    <t>لانا هاشم</t>
  </si>
  <si>
    <t>غيث الساطي</t>
  </si>
  <si>
    <t>رغد حناوي</t>
  </si>
  <si>
    <t>احمد زعتريه</t>
  </si>
  <si>
    <t>دنيا عربي كاتبي</t>
  </si>
  <si>
    <t>محمد طارق</t>
  </si>
  <si>
    <t>نانسي نابلسي</t>
  </si>
  <si>
    <t>ايمان الارفلي</t>
  </si>
  <si>
    <t>رامي القباني</t>
  </si>
  <si>
    <t>بشرى ادريس</t>
  </si>
  <si>
    <t>ابراهيم الايون الدباغ</t>
  </si>
  <si>
    <t>وسيم غنام</t>
  </si>
  <si>
    <t>محمدسالم</t>
  </si>
  <si>
    <t>محمد رضوان شريفه</t>
  </si>
  <si>
    <t>محمد رفات</t>
  </si>
  <si>
    <t>ايمان شعيريه</t>
  </si>
  <si>
    <t>محمود سلامه بطحيش</t>
  </si>
  <si>
    <t>محمد هواري</t>
  </si>
  <si>
    <t>احمد لالا</t>
  </si>
  <si>
    <t>وليد حيبا</t>
  </si>
  <si>
    <t>حسناء هاشم</t>
  </si>
  <si>
    <t>راما الاسود</t>
  </si>
  <si>
    <t>راما يبرودي</t>
  </si>
  <si>
    <t>رهف الهبول</t>
  </si>
  <si>
    <t>شذى سفرجلاني</t>
  </si>
  <si>
    <t>فوزيه سالم</t>
  </si>
  <si>
    <t>ليندا عباس</t>
  </si>
  <si>
    <t>راما جحا</t>
  </si>
  <si>
    <t>محمد البغدادي</t>
  </si>
  <si>
    <t>يارا عمران</t>
  </si>
  <si>
    <t>حلا ابوسليم</t>
  </si>
  <si>
    <t>عبير كركر</t>
  </si>
  <si>
    <t>سمه رجب تباب</t>
  </si>
  <si>
    <t>محمد طالب الداغستاني</t>
  </si>
  <si>
    <t>راما الصابوني</t>
  </si>
  <si>
    <t>احمد حلاق</t>
  </si>
  <si>
    <t>رهف فاعور</t>
  </si>
  <si>
    <t>اسماء الله الله</t>
  </si>
  <si>
    <t>هدى قدوره</t>
  </si>
  <si>
    <t>فاتنه ناعس</t>
  </si>
  <si>
    <t>مادلين الحنا</t>
  </si>
  <si>
    <t>محمد يزن الدردري</t>
  </si>
  <si>
    <t>يارا القسطنطيني</t>
  </si>
  <si>
    <t>نور بغجاتي</t>
  </si>
  <si>
    <t>غدير اندوره</t>
  </si>
  <si>
    <t>نور الجابي</t>
  </si>
  <si>
    <t>زين العابدين السبيعي</t>
  </si>
  <si>
    <t>الاء زين</t>
  </si>
  <si>
    <t>محمد ايهاب نطفجي</t>
  </si>
  <si>
    <t>رهف مرسي كناكري</t>
  </si>
  <si>
    <t>روان ناشوق</t>
  </si>
  <si>
    <t>هيثم الاشقر</t>
  </si>
  <si>
    <t>هاجر الاشقر</t>
  </si>
  <si>
    <t>رنده الشامي</t>
  </si>
  <si>
    <t>ناهده ابرش</t>
  </si>
  <si>
    <t>رنيم عياش</t>
  </si>
  <si>
    <t>ميمونه ادريس</t>
  </si>
  <si>
    <t>اماني علاف</t>
  </si>
  <si>
    <t>وديع الكندرجي</t>
  </si>
  <si>
    <t>حسام كركي</t>
  </si>
  <si>
    <t>حنين حاج حسين</t>
  </si>
  <si>
    <t>بيهم</t>
  </si>
  <si>
    <t>محمد جعفر الصوص</t>
  </si>
  <si>
    <t>مهدي فياض</t>
  </si>
  <si>
    <t>جورجينا قدسي</t>
  </si>
  <si>
    <t>دانيه مرتضى</t>
  </si>
  <si>
    <t>رؤى الدهان</t>
  </si>
  <si>
    <t>رنيم الحلبي</t>
  </si>
  <si>
    <t>اسراء كريم</t>
  </si>
  <si>
    <t>ريتا خرموش</t>
  </si>
  <si>
    <t>غنى كريشاتي</t>
  </si>
  <si>
    <t>فادي البطرس</t>
  </si>
  <si>
    <t>ماريه الاشقر</t>
  </si>
  <si>
    <t>محمد جهاد العوف</t>
  </si>
  <si>
    <t>كارولين الياس</t>
  </si>
  <si>
    <t>احمد العسلي</t>
  </si>
  <si>
    <t>محمد توفيق</t>
  </si>
  <si>
    <t>مرام الارنب</t>
  </si>
  <si>
    <t>محمد مكي</t>
  </si>
  <si>
    <t>ساندرا شلش</t>
  </si>
  <si>
    <t>يحيى الكيال</t>
  </si>
  <si>
    <t>سميح البغدادي</t>
  </si>
  <si>
    <t>جولي اصطفان</t>
  </si>
  <si>
    <t>جويل ميدع</t>
  </si>
  <si>
    <t>ضحى الجبر</t>
  </si>
  <si>
    <t>راما مبيض</t>
  </si>
  <si>
    <t>محمد عبد الله مصطفى</t>
  </si>
  <si>
    <t>ماريا برصه</t>
  </si>
  <si>
    <t>محمد نور السراج</t>
  </si>
  <si>
    <t>رنيم حمزه</t>
  </si>
  <si>
    <t>داني كردوس</t>
  </si>
  <si>
    <t>كبريل</t>
  </si>
  <si>
    <t>حيدر زهره</t>
  </si>
  <si>
    <t>رزان المرزوقي</t>
  </si>
  <si>
    <t>فرات</t>
  </si>
  <si>
    <t>ماسه جبري</t>
  </si>
  <si>
    <t>زهراء روماني</t>
  </si>
  <si>
    <t>بيان الصغير</t>
  </si>
  <si>
    <t>اميمه كويتر ابو سمره</t>
  </si>
  <si>
    <t>رزان حاجي</t>
  </si>
  <si>
    <t>دلال المغربي</t>
  </si>
  <si>
    <t>صفا نصار</t>
  </si>
  <si>
    <t>مخلصه</t>
  </si>
  <si>
    <t>ريهام عثمان</t>
  </si>
  <si>
    <t>فرح الفحل</t>
  </si>
  <si>
    <t>رشا الحامض</t>
  </si>
  <si>
    <t>فاطمه شمص</t>
  </si>
  <si>
    <t>جولي السليمان</t>
  </si>
  <si>
    <t>مروه دبور</t>
  </si>
  <si>
    <t>لين المصري</t>
  </si>
  <si>
    <t>الاء العلوي</t>
  </si>
  <si>
    <t>سنا الفوال</t>
  </si>
  <si>
    <t>محمد اياس عثمان</t>
  </si>
  <si>
    <t>اسمناز</t>
  </si>
  <si>
    <t>محمد رشدي الرهونجي</t>
  </si>
  <si>
    <t>محمد عزام</t>
  </si>
  <si>
    <t>ضحى اشرفي</t>
  </si>
  <si>
    <t>ناهده مبارك</t>
  </si>
  <si>
    <t>انعام ملص</t>
  </si>
  <si>
    <t>محمد الطويبي</t>
  </si>
  <si>
    <t>ساره الجركس</t>
  </si>
  <si>
    <t>رقيه سقا اميني</t>
  </si>
  <si>
    <t>هبا قاووق</t>
  </si>
  <si>
    <t>محي الدين الشربجي</t>
  </si>
  <si>
    <t>محمد مشناتي</t>
  </si>
  <si>
    <t>ولاء طبنج</t>
  </si>
  <si>
    <t>رغد عثمان</t>
  </si>
  <si>
    <t>مريم مهدي العريبي</t>
  </si>
  <si>
    <t>يمنى وهبي</t>
  </si>
  <si>
    <t>ياسر دياب</t>
  </si>
  <si>
    <t>محمد ماجد حرب</t>
  </si>
  <si>
    <t>علي غانم</t>
  </si>
  <si>
    <t>دعاء الايمان التقي</t>
  </si>
  <si>
    <t>دعاء حميدو</t>
  </si>
  <si>
    <t>وسام مدغمش</t>
  </si>
  <si>
    <t>فوزيه عامر</t>
  </si>
  <si>
    <t>عبدالحكيم</t>
  </si>
  <si>
    <t>حسين عبد الحق</t>
  </si>
  <si>
    <t>يزن قره جولي لكردي</t>
  </si>
  <si>
    <t>محمد وليد فياض</t>
  </si>
  <si>
    <t>حنان فياض</t>
  </si>
  <si>
    <t>ريم شيخاني</t>
  </si>
  <si>
    <t>لجينه جمعه</t>
  </si>
  <si>
    <t>لارا هابراسو</t>
  </si>
  <si>
    <t>رشا هديها</t>
  </si>
  <si>
    <t>رهف شيخاني</t>
  </si>
  <si>
    <t>هيفين</t>
  </si>
  <si>
    <t>دانيه سوركلي</t>
  </si>
  <si>
    <t>بشرى ايوبي</t>
  </si>
  <si>
    <t>مرام الابرش</t>
  </si>
  <si>
    <t>راما الخياط</t>
  </si>
  <si>
    <t>سلام عثمان</t>
  </si>
  <si>
    <t>علاء الدين القابوني</t>
  </si>
  <si>
    <t>منال الزراد</t>
  </si>
  <si>
    <t>محمد يامن السابق</t>
  </si>
  <si>
    <t>ميسم النقار</t>
  </si>
  <si>
    <t>مهيب</t>
  </si>
  <si>
    <t>علاء جبري</t>
  </si>
  <si>
    <t>محمد اله رشي</t>
  </si>
  <si>
    <t>نارين</t>
  </si>
  <si>
    <t>فرح المعاليقي</t>
  </si>
  <si>
    <t>ايه دلعو</t>
  </si>
  <si>
    <t>عائشه السروجي</t>
  </si>
  <si>
    <t>زهراء</t>
  </si>
  <si>
    <t>الاء خليفه</t>
  </si>
  <si>
    <t>يزن ابوسمره</t>
  </si>
  <si>
    <t>احمد برنيه</t>
  </si>
  <si>
    <t>محمد مظر</t>
  </si>
  <si>
    <t>فردوس عبد الله</t>
  </si>
  <si>
    <t>محمد طاهر اليبرودي</t>
  </si>
  <si>
    <t>محد سليم</t>
  </si>
  <si>
    <t>محمد مازن اليبرودي</t>
  </si>
  <si>
    <t>الاء الكور</t>
  </si>
  <si>
    <t>راما رشيدي</t>
  </si>
  <si>
    <t>نغم قعدان</t>
  </si>
  <si>
    <t>شذا صباغ</t>
  </si>
  <si>
    <t>غدير الاديب</t>
  </si>
  <si>
    <t>وسام المهايني</t>
  </si>
  <si>
    <t>محمدغياث</t>
  </si>
  <si>
    <t>جمانه قويدر</t>
  </si>
  <si>
    <t>بنان درخباني</t>
  </si>
  <si>
    <t>الاء سعدي</t>
  </si>
  <si>
    <t>الاء القيق</t>
  </si>
  <si>
    <t>نهوه</t>
  </si>
  <si>
    <t>محمد زياد البيات</t>
  </si>
  <si>
    <t>منى المصري</t>
  </si>
  <si>
    <t>نور الهدى المزاوي</t>
  </si>
  <si>
    <t>احمد الحموي الشهير بالفرواتي</t>
  </si>
  <si>
    <t>مرام نويدر</t>
  </si>
  <si>
    <t>ولاء الفهد</t>
  </si>
  <si>
    <t>اناس باز الله</t>
  </si>
  <si>
    <t>سندريلا البلعه</t>
  </si>
  <si>
    <t>زهراء ابو رجبه</t>
  </si>
  <si>
    <t>محمد غيث المهايني</t>
  </si>
  <si>
    <t>ليا شربجي</t>
  </si>
  <si>
    <t>هيفاء الحلاق</t>
  </si>
  <si>
    <t>منال فاكهاني</t>
  </si>
  <si>
    <t>مازن شاهين</t>
  </si>
  <si>
    <t>محمد اديب القضماني</t>
  </si>
  <si>
    <t>ولاء اسكافي</t>
  </si>
  <si>
    <t>وسام شنار</t>
  </si>
  <si>
    <t>نور الشناعه</t>
  </si>
  <si>
    <t>نسرين كلحو</t>
  </si>
  <si>
    <t>محمد عقاد</t>
  </si>
  <si>
    <t>محمد نذار</t>
  </si>
  <si>
    <t>نور الهدى خياط</t>
  </si>
  <si>
    <t>انوار السقال</t>
  </si>
  <si>
    <t>ولاء وهبي المحروس</t>
  </si>
  <si>
    <t>دعاء الملقي</t>
  </si>
  <si>
    <t>معتزبالله</t>
  </si>
  <si>
    <t>خلود بخاري</t>
  </si>
  <si>
    <t>محمد كمال</t>
  </si>
  <si>
    <t>محمد ماجد بخاري</t>
  </si>
  <si>
    <t>لارا قسطي</t>
  </si>
  <si>
    <t>محمد زياد مجذوب</t>
  </si>
  <si>
    <t>دعاء الكيلاني</t>
  </si>
  <si>
    <t>وائل مسلم</t>
  </si>
  <si>
    <t>ندى راعي البلها</t>
  </si>
  <si>
    <t>عبد الله صلاحي الاصبحي</t>
  </si>
  <si>
    <t>رنيم قطان</t>
  </si>
  <si>
    <t>سيرين الحموي</t>
  </si>
  <si>
    <t>غنى البردان</t>
  </si>
  <si>
    <t>نور النوري</t>
  </si>
  <si>
    <t>رنده علي ديب</t>
  </si>
  <si>
    <t>هديل صبحه</t>
  </si>
  <si>
    <t>محمد غيث الحايك</t>
  </si>
  <si>
    <t>محمد نداء مصري</t>
  </si>
  <si>
    <t>نوال قويدر</t>
  </si>
  <si>
    <t>عبد المولي</t>
  </si>
  <si>
    <t>عبد الحميد الرفاعي</t>
  </si>
  <si>
    <t>نور سحلول</t>
  </si>
  <si>
    <t>عمر يوسف</t>
  </si>
  <si>
    <t>شذا حافظ</t>
  </si>
  <si>
    <t>براءه المنقل</t>
  </si>
  <si>
    <t>حنان حموي</t>
  </si>
  <si>
    <t>هدينه افطاس</t>
  </si>
  <si>
    <t>نذيره الضرير</t>
  </si>
  <si>
    <t>عبد الرحمن المطيط</t>
  </si>
  <si>
    <t>فهد الحايك السمان</t>
  </si>
  <si>
    <t>مايا الحفار</t>
  </si>
  <si>
    <t>محمد فادي</t>
  </si>
  <si>
    <t>نيرمين موصللي</t>
  </si>
  <si>
    <t>دانيا ابورميح</t>
  </si>
  <si>
    <t>سامي قباني</t>
  </si>
  <si>
    <t>اذدهار</t>
  </si>
  <si>
    <t>نور العيون دياب</t>
  </si>
  <si>
    <t>ندى الجباصيني</t>
  </si>
  <si>
    <t>عماد الدين عبد الله</t>
  </si>
  <si>
    <t>يزن الهواري</t>
  </si>
  <si>
    <t>هبه الله الرفاعي</t>
  </si>
  <si>
    <t>راما بني المرجه</t>
  </si>
  <si>
    <t>ملك زيدان</t>
  </si>
  <si>
    <t>روان المالكي</t>
  </si>
  <si>
    <t>محمد نصر</t>
  </si>
  <si>
    <t>محمد فارس قدسي</t>
  </si>
  <si>
    <t>الاء شاهين</t>
  </si>
  <si>
    <t>ديمه شوقل دحله</t>
  </si>
  <si>
    <t>رنيم زريق</t>
  </si>
  <si>
    <t>رؤى دولاتي</t>
  </si>
  <si>
    <t>دعاء الحاصباني</t>
  </si>
  <si>
    <t>نور عقيل</t>
  </si>
  <si>
    <t>نور رقوقي</t>
  </si>
  <si>
    <t>محمد نصوح الحفار</t>
  </si>
  <si>
    <t>ايناس ناصيف</t>
  </si>
  <si>
    <t>نصر خليل بدور</t>
  </si>
  <si>
    <t>محمد فهد الحداد</t>
  </si>
  <si>
    <t>حسام طويله</t>
  </si>
  <si>
    <t>نيرمين الجندلي</t>
  </si>
  <si>
    <t>علمت</t>
  </si>
  <si>
    <t>بشرى بلطه جي</t>
  </si>
  <si>
    <t>اريج الصياد</t>
  </si>
  <si>
    <t>رانيه عنتر</t>
  </si>
  <si>
    <t>غزل الحبال</t>
  </si>
  <si>
    <t>محمد عبد الناصر</t>
  </si>
  <si>
    <t>لانا رميح</t>
  </si>
  <si>
    <t>يحيى الدهنه</t>
  </si>
  <si>
    <t>راما الملاح</t>
  </si>
  <si>
    <t>نديده</t>
  </si>
  <si>
    <t>احمد المنيني</t>
  </si>
  <si>
    <t>ساره تاجو</t>
  </si>
  <si>
    <t>مياده سلوم</t>
  </si>
  <si>
    <t>سماح حموي</t>
  </si>
  <si>
    <t>محمد حسام الدين</t>
  </si>
  <si>
    <t>روان الحمصي</t>
  </si>
  <si>
    <t>روان الحباس</t>
  </si>
  <si>
    <t>شيرين مدني</t>
  </si>
  <si>
    <t>رولانه الفرا</t>
  </si>
  <si>
    <t>غدير القابقلي</t>
  </si>
  <si>
    <t>شهد بقدونس</t>
  </si>
  <si>
    <t>بتول الخطيب</t>
  </si>
  <si>
    <t>محمد رامي نخال</t>
  </si>
  <si>
    <t>خديجه سردار</t>
  </si>
  <si>
    <t>ايمار الموسى</t>
  </si>
  <si>
    <t>رشا النابلسي</t>
  </si>
  <si>
    <t>فاتح</t>
  </si>
  <si>
    <t>محمد وفا اميري</t>
  </si>
  <si>
    <t>محمد معقل</t>
  </si>
  <si>
    <t>جورج تلبه</t>
  </si>
  <si>
    <t>ميرنا</t>
  </si>
  <si>
    <t>محمد ملهم حموي</t>
  </si>
  <si>
    <t>احمد درويش</t>
  </si>
  <si>
    <t>محمود العلي</t>
  </si>
  <si>
    <t>علي الاهلال الابراهيم</t>
  </si>
  <si>
    <t>ريا</t>
  </si>
  <si>
    <t>ديمه احمد شيخ ويس</t>
  </si>
  <si>
    <t>احمدصائب</t>
  </si>
  <si>
    <t>ايمان الفرخ</t>
  </si>
  <si>
    <t>سمر الايوب</t>
  </si>
  <si>
    <t>شمس الدين شمس الدين</t>
  </si>
  <si>
    <t>بتول سيفو</t>
  </si>
  <si>
    <t>سيبال الحسين</t>
  </si>
  <si>
    <t>ساندي كوجر</t>
  </si>
  <si>
    <t>امل سيدو</t>
  </si>
  <si>
    <t>سيدو</t>
  </si>
  <si>
    <t>زلوح محمد</t>
  </si>
  <si>
    <t>محمد السلو</t>
  </si>
  <si>
    <t>عبد المنعم الجاسم</t>
  </si>
  <si>
    <t>برهو</t>
  </si>
  <si>
    <t>دنيا بشونه</t>
  </si>
  <si>
    <t>نانسي</t>
  </si>
  <si>
    <t>عبد الباسط محمد</t>
  </si>
  <si>
    <t>رهف حاج عساف</t>
  </si>
  <si>
    <t>حنين ساعور</t>
  </si>
  <si>
    <t>عائشه عبود الشهير بنعمان</t>
  </si>
  <si>
    <t>صانيه</t>
  </si>
  <si>
    <t>ربا البويضاني</t>
  </si>
  <si>
    <t>مها الدبس</t>
  </si>
  <si>
    <t>محمد فادي الرفاعي</t>
  </si>
  <si>
    <t>هناء الاحمد</t>
  </si>
  <si>
    <t>الاء شله</t>
  </si>
  <si>
    <t>نسرين الفرخ</t>
  </si>
  <si>
    <t>اسراء حسن</t>
  </si>
  <si>
    <t>الاء عبد الله</t>
  </si>
  <si>
    <t>معاذ سقر</t>
  </si>
  <si>
    <t>لونيدا عرابي</t>
  </si>
  <si>
    <t>لينا الشايب</t>
  </si>
  <si>
    <t>منتهى الكيلاني</t>
  </si>
  <si>
    <t>ميمونه</t>
  </si>
  <si>
    <t>محمد عثمان</t>
  </si>
  <si>
    <t>سليمان عبيدي</t>
  </si>
  <si>
    <t>مريم المصري</t>
  </si>
  <si>
    <t>بدره</t>
  </si>
  <si>
    <t>غياث ويحا</t>
  </si>
  <si>
    <t>بيلسان نصره</t>
  </si>
  <si>
    <t>وائل سلمى</t>
  </si>
  <si>
    <t>خليل عبد ربه</t>
  </si>
  <si>
    <t>شهد عرنوس</t>
  </si>
  <si>
    <t>امامه المصري</t>
  </si>
  <si>
    <t>طريفه</t>
  </si>
  <si>
    <t>ايات زين الدين</t>
  </si>
  <si>
    <t>ربى رقيه</t>
  </si>
  <si>
    <t>كوكب قصيص</t>
  </si>
  <si>
    <t>خليل برمو</t>
  </si>
  <si>
    <t>مروه عبلا</t>
  </si>
  <si>
    <t>رهف عواد</t>
  </si>
  <si>
    <t>رامي عبلا</t>
  </si>
  <si>
    <t>ميسم ضاهر</t>
  </si>
  <si>
    <t>محمود عثمان</t>
  </si>
  <si>
    <t>ميري عبيد</t>
  </si>
  <si>
    <t>صونيا</t>
  </si>
  <si>
    <t>امل عازر</t>
  </si>
  <si>
    <t>راما ضميريه</t>
  </si>
  <si>
    <t>هبه زين</t>
  </si>
  <si>
    <t>هزار مرعي</t>
  </si>
  <si>
    <t>جودي مرعي</t>
  </si>
  <si>
    <t>كاتيا الحداد</t>
  </si>
  <si>
    <t>راضي لطفي</t>
  </si>
  <si>
    <t>ميس ابو خير</t>
  </si>
  <si>
    <t>بشار معن</t>
  </si>
  <si>
    <t>نور ابو الخير</t>
  </si>
  <si>
    <t>خطار</t>
  </si>
  <si>
    <t>رزان نصر</t>
  </si>
  <si>
    <t>اكرم اسعد</t>
  </si>
  <si>
    <t>غزاله صقر</t>
  </si>
  <si>
    <t>قرنفله</t>
  </si>
  <si>
    <t>ريان راشد</t>
  </si>
  <si>
    <t>ماي</t>
  </si>
  <si>
    <t>فلك السقعان</t>
  </si>
  <si>
    <t>نيرمين دراج</t>
  </si>
  <si>
    <t>يارا الزغتيتي</t>
  </si>
  <si>
    <t>ايناس البقاعي</t>
  </si>
  <si>
    <t>صفاء المرعي</t>
  </si>
  <si>
    <t>تغريب</t>
  </si>
  <si>
    <t>فوزيه القادري</t>
  </si>
  <si>
    <t>لجين النجار</t>
  </si>
  <si>
    <t>اسراء الشهاب</t>
  </si>
  <si>
    <t>نور الصباح</t>
  </si>
  <si>
    <t>نور الهلال</t>
  </si>
  <si>
    <t>سليمان شحاده</t>
  </si>
  <si>
    <t>منار مسعود</t>
  </si>
  <si>
    <t>ثراء السمان</t>
  </si>
  <si>
    <t>فيروز مرعي</t>
  </si>
  <si>
    <t>ديانا الاغبر</t>
  </si>
  <si>
    <t>ملك غزال</t>
  </si>
  <si>
    <t>تامر</t>
  </si>
  <si>
    <t>مروى كريزان</t>
  </si>
  <si>
    <t>سجى هلال</t>
  </si>
  <si>
    <t>نور الهدى نعانسه</t>
  </si>
  <si>
    <t>رهام هلال</t>
  </si>
  <si>
    <t>تامر الحاج علي</t>
  </si>
  <si>
    <t>رمزيه عباده</t>
  </si>
  <si>
    <t>مريم سعيد</t>
  </si>
  <si>
    <t>وئام ضاوي</t>
  </si>
  <si>
    <t>مها شنور</t>
  </si>
  <si>
    <t>رجاء البيطار</t>
  </si>
  <si>
    <t>حنان سوكاني</t>
  </si>
  <si>
    <t>روان التت</t>
  </si>
  <si>
    <t>عمر عبد الله</t>
  </si>
  <si>
    <t>النبك</t>
  </si>
  <si>
    <t>محمد النفوري</t>
  </si>
  <si>
    <t>اميره حلوم</t>
  </si>
  <si>
    <t>يارا طوبجي</t>
  </si>
  <si>
    <t>خديجه غنيمه</t>
  </si>
  <si>
    <t>وليد حوريه</t>
  </si>
  <si>
    <t>رامه سيف الدين</t>
  </si>
  <si>
    <t>قطف الشيخه</t>
  </si>
  <si>
    <t>ربا طيفور</t>
  </si>
  <si>
    <t>فاطمه زين</t>
  </si>
  <si>
    <t>عيشي</t>
  </si>
  <si>
    <t>عمار قدور</t>
  </si>
  <si>
    <t>مروه عبده</t>
  </si>
  <si>
    <t>عزو طحيشان</t>
  </si>
  <si>
    <t>محمد اياد</t>
  </si>
  <si>
    <t>صفاء ناصيف</t>
  </si>
  <si>
    <t>علياء زكريا</t>
  </si>
  <si>
    <t>ريتا خلف</t>
  </si>
  <si>
    <t>منيره سويدان</t>
  </si>
  <si>
    <t>عبدو غانم</t>
  </si>
  <si>
    <t>بسام دير قانوني</t>
  </si>
  <si>
    <t>بدريه دياب</t>
  </si>
  <si>
    <t>ضحى المظلوم</t>
  </si>
  <si>
    <t>هدى عواد</t>
  </si>
  <si>
    <t>نفين شومان</t>
  </si>
  <si>
    <t>رائده الشمالي</t>
  </si>
  <si>
    <t>مرام خريطه</t>
  </si>
  <si>
    <t>جورج نيقولا</t>
  </si>
  <si>
    <t>رزان غصن</t>
  </si>
  <si>
    <t>ردينه جمال الدين</t>
  </si>
  <si>
    <t>احمد مزاحم</t>
  </si>
  <si>
    <t>محمد دركوش</t>
  </si>
  <si>
    <t>دينا رمضان</t>
  </si>
  <si>
    <t>هبه فرحات</t>
  </si>
  <si>
    <t>كينده فارس</t>
  </si>
  <si>
    <t>فاطمه هاشم</t>
  </si>
  <si>
    <t>لجين رستم</t>
  </si>
  <si>
    <t>عدي العر</t>
  </si>
  <si>
    <t>نده</t>
  </si>
  <si>
    <t>نيرمين لحام</t>
  </si>
  <si>
    <t>مروه الحسين</t>
  </si>
  <si>
    <t>ضياء ابو اللبن</t>
  </si>
  <si>
    <t>محمد الشلبي</t>
  </si>
  <si>
    <t>سلام مراد</t>
  </si>
  <si>
    <t>علا خولاني</t>
  </si>
  <si>
    <t>احمد الشيخ</t>
  </si>
  <si>
    <t>امينه خليفه</t>
  </si>
  <si>
    <t>محمود معتوق</t>
  </si>
  <si>
    <t>ريبال عقل</t>
  </si>
  <si>
    <t>رغده ابوعز الدين</t>
  </si>
  <si>
    <t>ملهم هناوي</t>
  </si>
  <si>
    <t>احمد سلوم</t>
  </si>
  <si>
    <t>قصي سعيد</t>
  </si>
  <si>
    <t>ندى صيبعه</t>
  </si>
  <si>
    <t>محمود الهوا</t>
  </si>
  <si>
    <t>لهى</t>
  </si>
  <si>
    <t>هناء حيدر</t>
  </si>
  <si>
    <t>نور الهدى صالح حيدر</t>
  </si>
  <si>
    <t>محمد زين العابدين</t>
  </si>
  <si>
    <t>رحاب زقزق</t>
  </si>
  <si>
    <t>عدنان فياض</t>
  </si>
  <si>
    <t>رولا حلاق</t>
  </si>
  <si>
    <t>منى الحلاق</t>
  </si>
  <si>
    <t>محمد عبد العزيز</t>
  </si>
  <si>
    <t>خالد عبد الحق</t>
  </si>
  <si>
    <t>روان كمون</t>
  </si>
  <si>
    <t>وليم سعاده</t>
  </si>
  <si>
    <t>فاطمه ابو زيد</t>
  </si>
  <si>
    <t>سلام شاهين</t>
  </si>
  <si>
    <t>ميناس صقر</t>
  </si>
  <si>
    <t>مجيب</t>
  </si>
  <si>
    <t>مجد دياب</t>
  </si>
  <si>
    <t>عبير المرعي</t>
  </si>
  <si>
    <t>زهور زعيتر</t>
  </si>
  <si>
    <t>جمال عبدالناصر</t>
  </si>
  <si>
    <t>غسان حمدان</t>
  </si>
  <si>
    <t>العنود النادر</t>
  </si>
  <si>
    <t>سلام النادر</t>
  </si>
  <si>
    <t>ضحى الحميدي</t>
  </si>
  <si>
    <t>سجى النجار</t>
  </si>
  <si>
    <t>امتسال</t>
  </si>
  <si>
    <t>بياسين</t>
  </si>
  <si>
    <t>روان غازي</t>
  </si>
  <si>
    <t>ختام الحويله</t>
  </si>
  <si>
    <t>وئام الحجازي</t>
  </si>
  <si>
    <t>ريم البيبي</t>
  </si>
  <si>
    <t>دانيا الخطيب</t>
  </si>
  <si>
    <t>مريم المحمد المعقوري</t>
  </si>
  <si>
    <t>نور العيسى</t>
  </si>
  <si>
    <t>عصماء الطويل</t>
  </si>
  <si>
    <t>نور زيتون</t>
  </si>
  <si>
    <t>راما الغوش</t>
  </si>
  <si>
    <t>المعتز بالله سكاوي</t>
  </si>
  <si>
    <t>مي ابو شام</t>
  </si>
  <si>
    <t>علا السيد المحمود</t>
  </si>
  <si>
    <t>سوزان الطن</t>
  </si>
  <si>
    <t>زينب بقاعي</t>
  </si>
  <si>
    <t>محمداسماعيل</t>
  </si>
  <si>
    <t>وائل ابورسلان</t>
  </si>
  <si>
    <t>رغد الاطرش</t>
  </si>
  <si>
    <t>فهد داود</t>
  </si>
  <si>
    <t>نورا الاعور</t>
  </si>
  <si>
    <t>بريفان باكير</t>
  </si>
  <si>
    <t>ليلى ظروف</t>
  </si>
  <si>
    <t>حسن الجرماني</t>
  </si>
  <si>
    <t>علاء مسعود</t>
  </si>
  <si>
    <t>ساره البعيني</t>
  </si>
  <si>
    <t>فينوس خضير</t>
  </si>
  <si>
    <t>رنا صعب</t>
  </si>
  <si>
    <t>راني</t>
  </si>
  <si>
    <t>غاده الصباغ</t>
  </si>
  <si>
    <t>رغد جبور</t>
  </si>
  <si>
    <t>غزل ابو حمره</t>
  </si>
  <si>
    <t>لين جعفر</t>
  </si>
  <si>
    <t>همسه البلعوس</t>
  </si>
  <si>
    <t>توفيق ابو شاش</t>
  </si>
  <si>
    <t>داني فروج</t>
  </si>
  <si>
    <t>هلال صالحه</t>
  </si>
  <si>
    <t>محمد عبد الفتاح</t>
  </si>
  <si>
    <t>دعد الشعار</t>
  </si>
  <si>
    <t>لجين</t>
  </si>
  <si>
    <t>بلاد السليمان</t>
  </si>
  <si>
    <t>مرح الحصني</t>
  </si>
  <si>
    <t>ايهم عبود</t>
  </si>
  <si>
    <t>يونان</t>
  </si>
  <si>
    <t>ايمان الخطيب</t>
  </si>
  <si>
    <t>هيفا</t>
  </si>
  <si>
    <t>يمامه دالاتي</t>
  </si>
  <si>
    <t>سناء الديوب</t>
  </si>
  <si>
    <t>هواش</t>
  </si>
  <si>
    <t>رقيه مبروكه</t>
  </si>
  <si>
    <t>ايه الخطيب</t>
  </si>
  <si>
    <t>عبد الحسيب</t>
  </si>
  <si>
    <t>اديبه الحلموشي</t>
  </si>
  <si>
    <t>هيا خليل</t>
  </si>
  <si>
    <t>لبنه سليمان</t>
  </si>
  <si>
    <t>اميره الخضر</t>
  </si>
  <si>
    <t>لانا الجنيات</t>
  </si>
  <si>
    <t>هبه الله حبيب</t>
  </si>
  <si>
    <t>هلا يوسف</t>
  </si>
  <si>
    <t>ريم سموني</t>
  </si>
  <si>
    <t>سيلدا عثمان</t>
  </si>
  <si>
    <t>وفاء اليوسف</t>
  </si>
  <si>
    <t>سوزان السماعيل</t>
  </si>
  <si>
    <t>بتول عبدو</t>
  </si>
  <si>
    <t>مجدولين النونو</t>
  </si>
  <si>
    <t>الاء محمود</t>
  </si>
  <si>
    <t>لما الدخيل</t>
  </si>
  <si>
    <t>غيداء سلامه</t>
  </si>
  <si>
    <t>فاطمه ناصيف</t>
  </si>
  <si>
    <t>هديل بيطار</t>
  </si>
  <si>
    <t>ريشار</t>
  </si>
  <si>
    <t>شارلي عبود</t>
  </si>
  <si>
    <t>سكارلت باظه</t>
  </si>
  <si>
    <t>مريم وسوف</t>
  </si>
  <si>
    <t>معاني</t>
  </si>
  <si>
    <t>ميريانا نداف</t>
  </si>
  <si>
    <t>لوجين بلال</t>
  </si>
  <si>
    <t>مجدلين</t>
  </si>
  <si>
    <t>صفاء ابو جره</t>
  </si>
  <si>
    <t>حسن المحمد</t>
  </si>
  <si>
    <t>جلنار بكار</t>
  </si>
  <si>
    <t>مريم خاسكي</t>
  </si>
  <si>
    <t>هبه الابراهيم</t>
  </si>
  <si>
    <t>ايه نور ديب</t>
  </si>
  <si>
    <t>علاء الناصر</t>
  </si>
  <si>
    <t>زين الدين يوسف</t>
  </si>
  <si>
    <t>مايا العوف</t>
  </si>
  <si>
    <t>عبد الرزاق جولاق</t>
  </si>
  <si>
    <t>منى يونس</t>
  </si>
  <si>
    <t>رانيا بارودي</t>
  </si>
  <si>
    <t>سعد الدين الكردي</t>
  </si>
  <si>
    <t>حباه</t>
  </si>
  <si>
    <t>محمود جوخدار</t>
  </si>
  <si>
    <t>حسين كويدر</t>
  </si>
  <si>
    <t>نور جوخدار</t>
  </si>
  <si>
    <t>نوفل سلامه</t>
  </si>
  <si>
    <t>شيرين الخضور</t>
  </si>
  <si>
    <t>رهام شرتوح</t>
  </si>
  <si>
    <t>احمد السح</t>
  </si>
  <si>
    <t>مياس الاغا</t>
  </si>
  <si>
    <t>نغم طه</t>
  </si>
  <si>
    <t>اسماعيل طالب</t>
  </si>
  <si>
    <t>رنا العباس</t>
  </si>
  <si>
    <t>زينب عطفه</t>
  </si>
  <si>
    <t>تهاني علي</t>
  </si>
  <si>
    <t>ميسون الحاج</t>
  </si>
  <si>
    <t>ايهم زهره</t>
  </si>
  <si>
    <t>اليسار بعريني</t>
  </si>
  <si>
    <t>بشرى وسوف</t>
  </si>
  <si>
    <t>ازدشير</t>
  </si>
  <si>
    <t>مارينا العلي حبيب</t>
  </si>
  <si>
    <t>نورا العباس</t>
  </si>
  <si>
    <t>رزان ورده</t>
  </si>
  <si>
    <t>ساره جوهر</t>
  </si>
  <si>
    <t>جول الاحمد</t>
  </si>
  <si>
    <t>افيت</t>
  </si>
  <si>
    <t>علي ضعون</t>
  </si>
  <si>
    <t>نورا عجميه</t>
  </si>
  <si>
    <t>ديانا عجميه</t>
  </si>
  <si>
    <t>رهام ديوب</t>
  </si>
  <si>
    <t>مريانه ابراهيم</t>
  </si>
  <si>
    <t>ميساء عبد الله</t>
  </si>
  <si>
    <t>مروه يوسف</t>
  </si>
  <si>
    <t>مايا منصور</t>
  </si>
  <si>
    <t>يزن منصور</t>
  </si>
  <si>
    <t>منال علي</t>
  </si>
  <si>
    <t>تماثيل</t>
  </si>
  <si>
    <t>مرفت سليمان</t>
  </si>
  <si>
    <t>لميس مسعود</t>
  </si>
  <si>
    <t>عفراء دريوس</t>
  </si>
  <si>
    <t>عدويه سعيد</t>
  </si>
  <si>
    <t>سيرا</t>
  </si>
  <si>
    <t>زينب جعفر</t>
  </si>
  <si>
    <t>طوران</t>
  </si>
  <si>
    <t>فادي سليم</t>
  </si>
  <si>
    <t>لميس فاضل</t>
  </si>
  <si>
    <t>هدوء</t>
  </si>
  <si>
    <t>سوريه عبد الله</t>
  </si>
  <si>
    <t>غفران بركات</t>
  </si>
  <si>
    <t>هدى حسين</t>
  </si>
  <si>
    <t>نور حسن</t>
  </si>
  <si>
    <t>مرح سلامي</t>
  </si>
  <si>
    <t>حلا سعد</t>
  </si>
  <si>
    <t>ناره محمد</t>
  </si>
  <si>
    <t>سامر حسنه</t>
  </si>
  <si>
    <t>شهد خليل</t>
  </si>
  <si>
    <t>نرمين حسن</t>
  </si>
  <si>
    <t>زين موسى</t>
  </si>
  <si>
    <t>غيثاء</t>
  </si>
  <si>
    <t>سندس قبلان</t>
  </si>
  <si>
    <t>زين العابدين كنعان</t>
  </si>
  <si>
    <t>محسن خضر</t>
  </si>
  <si>
    <t>ضياء عون</t>
  </si>
  <si>
    <t>علي دالي</t>
  </si>
  <si>
    <t>ميمار علي</t>
  </si>
  <si>
    <t>الاء البيته</t>
  </si>
  <si>
    <t>هبه فياض</t>
  </si>
  <si>
    <t>ليلان علي</t>
  </si>
  <si>
    <t>ساندرا ناصيف</t>
  </si>
  <si>
    <t>يارا شلدح</t>
  </si>
  <si>
    <t>هزار سليمان</t>
  </si>
  <si>
    <t>وسيمه</t>
  </si>
  <si>
    <t>نغم عوض</t>
  </si>
  <si>
    <t>هبا عيسى</t>
  </si>
  <si>
    <t>مونا</t>
  </si>
  <si>
    <t>ميسون علي</t>
  </si>
  <si>
    <t>نورا حسن</t>
  </si>
  <si>
    <t>بثينه محمد</t>
  </si>
  <si>
    <t>لمى حسن</t>
  </si>
  <si>
    <t>ندره</t>
  </si>
  <si>
    <t>انا فلاحه</t>
  </si>
  <si>
    <t>سمعان</t>
  </si>
  <si>
    <t>راميا</t>
  </si>
  <si>
    <t>بشرى العاني</t>
  </si>
  <si>
    <t>رقده</t>
  </si>
  <si>
    <t>فرح اسماعيل</t>
  </si>
  <si>
    <t>نتالي قعقع</t>
  </si>
  <si>
    <t>نور درويش</t>
  </si>
  <si>
    <t>مريانا علي</t>
  </si>
  <si>
    <t>جعفر مهنا</t>
  </si>
  <si>
    <t>زينه علي</t>
  </si>
  <si>
    <t>اليسار سالوخه</t>
  </si>
  <si>
    <t>صديق</t>
  </si>
  <si>
    <t>نبراس محمد</t>
  </si>
  <si>
    <t>نورهان عمران</t>
  </si>
  <si>
    <t>مي زربا</t>
  </si>
  <si>
    <t>اليسا طليع</t>
  </si>
  <si>
    <t>تريزيا</t>
  </si>
  <si>
    <t>ماهر ديوب</t>
  </si>
  <si>
    <t>جودي السكاف</t>
  </si>
  <si>
    <t>نور صبيحه</t>
  </si>
  <si>
    <t>مروه بيشاني</t>
  </si>
  <si>
    <t>يارا اسماعيل</t>
  </si>
  <si>
    <t>وسام العلي</t>
  </si>
  <si>
    <t>زينب فاضل</t>
  </si>
  <si>
    <t>بشار مرهج</t>
  </si>
  <si>
    <t>حنين مكنا</t>
  </si>
  <si>
    <t>اذينه العلي</t>
  </si>
  <si>
    <t>ولاء زليط</t>
  </si>
  <si>
    <t>غرام صالح</t>
  </si>
  <si>
    <t>اليندا</t>
  </si>
  <si>
    <t>حسام رستم</t>
  </si>
  <si>
    <t>انس عكاري</t>
  </si>
  <si>
    <t>فرح سمره</t>
  </si>
  <si>
    <t>غزل الحداد</t>
  </si>
  <si>
    <t>زينب حداد</t>
  </si>
  <si>
    <t>ايهاب حيدر</t>
  </si>
  <si>
    <t>ذكاء معروف</t>
  </si>
  <si>
    <t>حلا صارم</t>
  </si>
  <si>
    <t>كرم محمد</t>
  </si>
  <si>
    <t>ميادى</t>
  </si>
  <si>
    <t>لين خليل</t>
  </si>
  <si>
    <t>باسل محرز</t>
  </si>
  <si>
    <t>حيدر منصوره</t>
  </si>
  <si>
    <t>لمعه محمود</t>
  </si>
  <si>
    <t>التزام</t>
  </si>
  <si>
    <t>رزان نزيهه</t>
  </si>
  <si>
    <t>يولا سلوم</t>
  </si>
  <si>
    <t>يولا سرحيل</t>
  </si>
  <si>
    <t>زاهي</t>
  </si>
  <si>
    <t>شروق كليه</t>
  </si>
  <si>
    <t>حسين عثمان</t>
  </si>
  <si>
    <t>لمى بدران</t>
  </si>
  <si>
    <t>ندى سليطين</t>
  </si>
  <si>
    <t>ايهم حسنو</t>
  </si>
  <si>
    <t>منال مرهج</t>
  </si>
  <si>
    <t>نايلا</t>
  </si>
  <si>
    <t>نبهان</t>
  </si>
  <si>
    <t>غياث بركات</t>
  </si>
  <si>
    <t>رؤى احسان</t>
  </si>
  <si>
    <t>ريتا حسن</t>
  </si>
  <si>
    <t>غيد مخلوف</t>
  </si>
  <si>
    <t>ناهيه الفي</t>
  </si>
  <si>
    <t>مفتخر</t>
  </si>
  <si>
    <t>ريم ديوب</t>
  </si>
  <si>
    <t>سعاه</t>
  </si>
  <si>
    <t>افرورا عيسى</t>
  </si>
  <si>
    <t>زين محمود</t>
  </si>
  <si>
    <t>خزامه</t>
  </si>
  <si>
    <t>هاله قتال الحي</t>
  </si>
  <si>
    <t>سومر الخالد</t>
  </si>
  <si>
    <t>هادي حلاق</t>
  </si>
  <si>
    <t>سلام خميس</t>
  </si>
  <si>
    <t>الزهراء دادش</t>
  </si>
  <si>
    <t>رائد طحان</t>
  </si>
  <si>
    <t>ديا غاوي</t>
  </si>
  <si>
    <t>محمد وليد اليوسف</t>
  </si>
  <si>
    <t>مصطفى الخالد</t>
  </si>
  <si>
    <t>ابتسام اليوسف</t>
  </si>
  <si>
    <t>اميره الحميد</t>
  </si>
  <si>
    <t>محمد الباخوخ</t>
  </si>
  <si>
    <t>غنوه ناصيف اسعد</t>
  </si>
  <si>
    <t>فيضه</t>
  </si>
  <si>
    <t>عائشه محمد</t>
  </si>
  <si>
    <t>فريده ابي زيد</t>
  </si>
  <si>
    <t>اماني عمرو</t>
  </si>
  <si>
    <t>هبه جميل</t>
  </si>
  <si>
    <t>رهف قبيطري</t>
  </si>
  <si>
    <t>اشرف كاتب</t>
  </si>
  <si>
    <t>هاديه حمدو</t>
  </si>
  <si>
    <t>ساره علي مرتضى</t>
  </si>
  <si>
    <t>انمار</t>
  </si>
  <si>
    <t>سيما مردود</t>
  </si>
  <si>
    <t>منى المردود</t>
  </si>
  <si>
    <t>باسمه الحسين</t>
  </si>
  <si>
    <t>عبد الرحمن مسمار</t>
  </si>
  <si>
    <t>يزن عبد لكي</t>
  </si>
  <si>
    <t>ميري نعمه</t>
  </si>
  <si>
    <t>طامار</t>
  </si>
  <si>
    <t>ليتيسيا ميخائيل</t>
  </si>
  <si>
    <t>غفران موسى</t>
  </si>
  <si>
    <t>ماهر الجلعو</t>
  </si>
  <si>
    <t>حلوه البسو</t>
  </si>
  <si>
    <t>خانم يوسف</t>
  </si>
  <si>
    <t>جيلان جمال</t>
  </si>
  <si>
    <t>محمد نزير</t>
  </si>
  <si>
    <t>لافا ياسين</t>
  </si>
  <si>
    <t>سعد رسول</t>
  </si>
  <si>
    <t>بنيان</t>
  </si>
  <si>
    <t>جهاد الميخان</t>
  </si>
  <si>
    <t>هيا معي</t>
  </si>
  <si>
    <t>ساجده البرو</t>
  </si>
  <si>
    <t>جود الصالح</t>
  </si>
  <si>
    <t>فرح الصياح</t>
  </si>
  <si>
    <t>حلا السيد</t>
  </si>
  <si>
    <t>محمد الحاج بدران</t>
  </si>
  <si>
    <t>بتول الجاسم</t>
  </si>
  <si>
    <t>ولاء فاكوش</t>
  </si>
  <si>
    <t>سعيد المانع الخليفه</t>
  </si>
  <si>
    <t>مؤمن</t>
  </si>
  <si>
    <t>ريم المرعي</t>
  </si>
  <si>
    <t>قمر علي العباس</t>
  </si>
  <si>
    <t>غنام</t>
  </si>
  <si>
    <t>ايلاف الجنيد</t>
  </si>
  <si>
    <t>مجدولين العلي الكاطع</t>
  </si>
  <si>
    <t>محمد نبيه المحمد المحمود</t>
  </si>
  <si>
    <t>ابنيه</t>
  </si>
  <si>
    <t>سمر اللطيف</t>
  </si>
  <si>
    <t>دعاء المشعان</t>
  </si>
  <si>
    <t>هاله الراغب</t>
  </si>
  <si>
    <t>نورا المصطفى</t>
  </si>
  <si>
    <t>ريم الراشد</t>
  </si>
  <si>
    <t>محمد البرغش</t>
  </si>
  <si>
    <t>سميه الحسين</t>
  </si>
  <si>
    <t>ندى الحسين</t>
  </si>
  <si>
    <t>بسام الحمادي</t>
  </si>
  <si>
    <t>رزان الضويحي</t>
  </si>
  <si>
    <t>روان السيد شعيبي</t>
  </si>
  <si>
    <t>حميد المحمد النجم</t>
  </si>
  <si>
    <t>بثينه نظامي</t>
  </si>
  <si>
    <t>شذى المحمد الفلاح</t>
  </si>
  <si>
    <t>قطنه</t>
  </si>
  <si>
    <t>نجود حسين</t>
  </si>
  <si>
    <t>رشيده</t>
  </si>
  <si>
    <t>ماريا حسين</t>
  </si>
  <si>
    <t>هدى الجنيد السليمان</t>
  </si>
  <si>
    <t>زين العابدين ديوب</t>
  </si>
  <si>
    <t>نوريس</t>
  </si>
  <si>
    <t>يارا درغام</t>
  </si>
  <si>
    <t>كنان شدود</t>
  </si>
  <si>
    <t>نادين مقصود</t>
  </si>
  <si>
    <t>حلو</t>
  </si>
  <si>
    <t>نميله</t>
  </si>
  <si>
    <t>خضر ديب</t>
  </si>
  <si>
    <t>بشرى الصموعه</t>
  </si>
  <si>
    <t>رماح اسماعيل</t>
  </si>
  <si>
    <t>سلافا سعود</t>
  </si>
  <si>
    <t>سلفانا الصيوان</t>
  </si>
  <si>
    <t>امان قداح</t>
  </si>
  <si>
    <t>يارا مصطفى</t>
  </si>
  <si>
    <t>بديعه ملحم</t>
  </si>
  <si>
    <t>دانيا احمد</t>
  </si>
  <si>
    <t>ولاء اسماعيل</t>
  </si>
  <si>
    <t>كاترين سلطانه</t>
  </si>
  <si>
    <t>يارا الشاعر</t>
  </si>
  <si>
    <t>الامه</t>
  </si>
  <si>
    <t>الاء سليمان</t>
  </si>
  <si>
    <t>يزن خضور</t>
  </si>
  <si>
    <t>بتول مصطفى</t>
  </si>
  <si>
    <t>لجين عجايا</t>
  </si>
  <si>
    <t>رنين نجم</t>
  </si>
  <si>
    <t>راما شعبان</t>
  </si>
  <si>
    <t>هشام محمد</t>
  </si>
  <si>
    <t>رنا حماده</t>
  </si>
  <si>
    <t>سراب علي</t>
  </si>
  <si>
    <t>لينا احمد</t>
  </si>
  <si>
    <t>نديم خوري</t>
  </si>
  <si>
    <t>وصال عبد الله</t>
  </si>
  <si>
    <t>ايمان مصطفى</t>
  </si>
  <si>
    <t>دينا عساف</t>
  </si>
  <si>
    <t>ميشال</t>
  </si>
  <si>
    <t>عمار يوسف</t>
  </si>
  <si>
    <t>حسام جهجاه</t>
  </si>
  <si>
    <t>مرح موسى</t>
  </si>
  <si>
    <t>رهام محمود</t>
  </si>
  <si>
    <t>عفراء يوسف</t>
  </si>
  <si>
    <t>علام عبدو</t>
  </si>
  <si>
    <t>ماري سليمان</t>
  </si>
  <si>
    <t>ميا</t>
  </si>
  <si>
    <t>بشرى ابراهيم</t>
  </si>
  <si>
    <t>مجد رنجوس</t>
  </si>
  <si>
    <t>نغم مخلوف</t>
  </si>
  <si>
    <t>سليمان جديد</t>
  </si>
  <si>
    <t>هتون علي</t>
  </si>
  <si>
    <t>ساندي علي</t>
  </si>
  <si>
    <t>غدير سليمان</t>
  </si>
  <si>
    <t>انتباه</t>
  </si>
  <si>
    <t>علي ملحم</t>
  </si>
  <si>
    <t>ذوات</t>
  </si>
  <si>
    <t>ديما خليل</t>
  </si>
  <si>
    <t>محمد صقر</t>
  </si>
  <si>
    <t>زينب سليمان</t>
  </si>
  <si>
    <t>مهند ميهوب</t>
  </si>
  <si>
    <t>مرح المصري</t>
  </si>
  <si>
    <t>خلف العيسى</t>
  </si>
  <si>
    <t>مصطفى رمو</t>
  </si>
  <si>
    <t>راجحه الحميدي</t>
  </si>
  <si>
    <t>فطومه العبد</t>
  </si>
  <si>
    <t>مجد بجبوج</t>
  </si>
  <si>
    <t>احسان مصطفى</t>
  </si>
  <si>
    <t>موسى المحاميد</t>
  </si>
  <si>
    <t>غاده الراضي العنزي</t>
  </si>
  <si>
    <t>عبد الباسط ابو نبوت</t>
  </si>
  <si>
    <t>نور دحدل</t>
  </si>
  <si>
    <t>هنادي الشحمه</t>
  </si>
  <si>
    <t>يوسف الرفاعي</t>
  </si>
  <si>
    <t>نور محمود</t>
  </si>
  <si>
    <t>بشار الشدايده</t>
  </si>
  <si>
    <t>ريم الحريري</t>
  </si>
  <si>
    <t>بتول الحريري</t>
  </si>
  <si>
    <t>فاتن الجاعوني</t>
  </si>
  <si>
    <t>علي الجاموس</t>
  </si>
  <si>
    <t>هيا الرزق</t>
  </si>
  <si>
    <t>ديمه الاسعد</t>
  </si>
  <si>
    <t>نبوغ البلخي</t>
  </si>
  <si>
    <t>بتول الشرع</t>
  </si>
  <si>
    <t>ياسين ابو خروب</t>
  </si>
  <si>
    <t>علاء الحراكي</t>
  </si>
  <si>
    <t>رياض الجباوي</t>
  </si>
  <si>
    <t>صقر الغزالي</t>
  </si>
  <si>
    <t>شريف القطيش</t>
  </si>
  <si>
    <t>ماري الشناعه</t>
  </si>
  <si>
    <t>سعد الكلش</t>
  </si>
  <si>
    <t>زهير السعدي</t>
  </si>
  <si>
    <t>كارين كنيهر</t>
  </si>
  <si>
    <t>منار الرحيل</t>
  </si>
  <si>
    <t>بشار الهيمد</t>
  </si>
  <si>
    <t>رنيم الرزق</t>
  </si>
  <si>
    <t>عائشه الزعبي</t>
  </si>
  <si>
    <t>مؤمنه العلي</t>
  </si>
  <si>
    <t>عبير البقاعي</t>
  </si>
  <si>
    <t>ضحى ابو روميه</t>
  </si>
  <si>
    <t>مريم زهوه</t>
  </si>
  <si>
    <t>رهام العلام</t>
  </si>
  <si>
    <t>فاطمه علام</t>
  </si>
  <si>
    <t>منى مزهر</t>
  </si>
  <si>
    <t>هديل مزهر</t>
  </si>
  <si>
    <t>مادلين مقلد</t>
  </si>
  <si>
    <t>هديل النمر</t>
  </si>
  <si>
    <t>شلبيه</t>
  </si>
  <si>
    <t>نسيبه صعب</t>
  </si>
  <si>
    <t>علياء ابو الفضل</t>
  </si>
  <si>
    <t>راغداء</t>
  </si>
  <si>
    <t>رهف العماطوري</t>
  </si>
  <si>
    <t>فادي الناصر</t>
  </si>
  <si>
    <t>انعام الشحاذه</t>
  </si>
  <si>
    <t>سيلفا اللابد</t>
  </si>
  <si>
    <t>نغم ملاك</t>
  </si>
  <si>
    <t>رنا بلان</t>
  </si>
  <si>
    <t>كنج</t>
  </si>
  <si>
    <t>قصي حمزه</t>
  </si>
  <si>
    <t>ايمن القضماني</t>
  </si>
  <si>
    <t>فيزه</t>
  </si>
  <si>
    <t>حسام الحمود</t>
  </si>
  <si>
    <t>امينه مرشد</t>
  </si>
  <si>
    <t>راجح مرشد</t>
  </si>
  <si>
    <t>قتيبه قطيش</t>
  </si>
  <si>
    <t>خلدون الزغبي</t>
  </si>
  <si>
    <t>خلود كيوان</t>
  </si>
  <si>
    <t>جريس السحاق</t>
  </si>
  <si>
    <t>ميراي</t>
  </si>
  <si>
    <t>انوار خشيفه</t>
  </si>
  <si>
    <t>حنين سجاع</t>
  </si>
  <si>
    <t>صفاء مسعود</t>
  </si>
  <si>
    <t>اناس العربيد</t>
  </si>
  <si>
    <t>نائل شرف الدين</t>
  </si>
  <si>
    <t>مرح الشاهين</t>
  </si>
  <si>
    <t>شذى الزاقوت</t>
  </si>
  <si>
    <t>يعرب ابو فخر</t>
  </si>
  <si>
    <t>ندى الظاهر نصر</t>
  </si>
  <si>
    <t>قيس الشاطر</t>
  </si>
  <si>
    <t>شريف القباني</t>
  </si>
  <si>
    <t>هديه عامر</t>
  </si>
  <si>
    <t>ولاء عربي</t>
  </si>
  <si>
    <t>ولاء زين الدين</t>
  </si>
  <si>
    <t>ضحى القلعاني</t>
  </si>
  <si>
    <t>هناء ناصر</t>
  </si>
  <si>
    <t>غيداء طحطح</t>
  </si>
  <si>
    <t>كوثر السمعان</t>
  </si>
  <si>
    <t>كنان النداف</t>
  </si>
  <si>
    <t>شام حمشو</t>
  </si>
  <si>
    <t>فيحاء عاصي</t>
  </si>
  <si>
    <t>نغم السمان</t>
  </si>
  <si>
    <t>بشير خيو</t>
  </si>
  <si>
    <t>نور عزام</t>
  </si>
  <si>
    <t>سوار النجم</t>
  </si>
  <si>
    <t>دعاء القنطار</t>
  </si>
  <si>
    <t>منار شلغين</t>
  </si>
  <si>
    <t>سوزان القنطار</t>
  </si>
  <si>
    <t>نبال مسعود</t>
  </si>
  <si>
    <t>يزن ضو</t>
  </si>
  <si>
    <t>حسن نرش</t>
  </si>
  <si>
    <t>غروب جبور</t>
  </si>
  <si>
    <t>نهاد الجرمقاني</t>
  </si>
  <si>
    <t>مدالله الدبيسي</t>
  </si>
  <si>
    <t>مادلين الشوفي</t>
  </si>
  <si>
    <t>منار الحجار</t>
  </si>
  <si>
    <t>كاترين النجم</t>
  </si>
  <si>
    <t>نينا</t>
  </si>
  <si>
    <t>ضياء بركي</t>
  </si>
  <si>
    <t>بثينه منشا</t>
  </si>
  <si>
    <t>رهف شنان</t>
  </si>
  <si>
    <t>كنانه نصر</t>
  </si>
  <si>
    <t>مدين</t>
  </si>
  <si>
    <t>ايه المقت</t>
  </si>
  <si>
    <t>امل الحاصباني</t>
  </si>
  <si>
    <t>سماح الجمال</t>
  </si>
  <si>
    <t>يارا الحلبي</t>
  </si>
  <si>
    <t>سونيا المؤيد</t>
  </si>
  <si>
    <t>عهد اليونس</t>
  </si>
  <si>
    <t>رنيم ابو ترابي</t>
  </si>
  <si>
    <t>رامي الجغامي</t>
  </si>
  <si>
    <t>اسيمه العوام</t>
  </si>
  <si>
    <t>شهد شقير</t>
  </si>
  <si>
    <t>اليسار الحجلي</t>
  </si>
  <si>
    <t>رامي مراد</t>
  </si>
  <si>
    <t>ياسمين عبد الله</t>
  </si>
  <si>
    <t>محمد حاج محمد</t>
  </si>
  <si>
    <t>بيان منور</t>
  </si>
  <si>
    <t>امل الخليل</t>
  </si>
  <si>
    <t>ايمان بغدادي</t>
  </si>
  <si>
    <t>عبدالرؤوف</t>
  </si>
  <si>
    <t>ناريمان زيتون</t>
  </si>
  <si>
    <t>سدره الفرواتي</t>
  </si>
  <si>
    <t>محمد عبد الجليل الهواري</t>
  </si>
  <si>
    <t>فرزه</t>
  </si>
  <si>
    <t>عيسى العقله</t>
  </si>
  <si>
    <t>سميحا</t>
  </si>
  <si>
    <t>قصي مرعي</t>
  </si>
  <si>
    <t>بشرى الحمد</t>
  </si>
  <si>
    <t>جوليانا ندروس</t>
  </si>
  <si>
    <t>رؤى صليبي</t>
  </si>
  <si>
    <t>نور الهدى العلان</t>
  </si>
  <si>
    <t>رامي دوماني</t>
  </si>
  <si>
    <t>مروه كبول</t>
  </si>
  <si>
    <t>الحسين العلان</t>
  </si>
  <si>
    <t>نهاد السرغاني</t>
  </si>
  <si>
    <t>ميناس النزال</t>
  </si>
  <si>
    <t>بلال الحسين</t>
  </si>
  <si>
    <t>نور عيد</t>
  </si>
  <si>
    <t>الاء الطنيفر</t>
  </si>
  <si>
    <t>ديما سلعت العقباني</t>
  </si>
  <si>
    <t>وائيل</t>
  </si>
  <si>
    <t>محمد امين لافي</t>
  </si>
  <si>
    <t>هبه عساف</t>
  </si>
  <si>
    <t>محمد بكر مجبل</t>
  </si>
  <si>
    <t>بخيت</t>
  </si>
  <si>
    <t>رؤى ابراهيم</t>
  </si>
  <si>
    <t>الاء خالد</t>
  </si>
  <si>
    <t>غفران العلي</t>
  </si>
  <si>
    <t>الهه الجمال قنص</t>
  </si>
  <si>
    <t>غفران عزام</t>
  </si>
  <si>
    <t>لانا بدر</t>
  </si>
  <si>
    <t>جرعه</t>
  </si>
  <si>
    <t>محمد ابو قاسم</t>
  </si>
  <si>
    <t>علا الحسن</t>
  </si>
  <si>
    <t>خالد ابو قاسم</t>
  </si>
  <si>
    <t>نورشان الحوري</t>
  </si>
  <si>
    <t>لينا الخنسه</t>
  </si>
  <si>
    <t>ضحى الاحمد</t>
  </si>
  <si>
    <t>هاجر العلي</t>
  </si>
  <si>
    <t>هديل جريدي</t>
  </si>
  <si>
    <t>الهام عبد الرزاق</t>
  </si>
  <si>
    <t>سلام رشيد</t>
  </si>
  <si>
    <t>امل عبود</t>
  </si>
  <si>
    <t>عبير السعدي</t>
  </si>
  <si>
    <t>محمد ديبي</t>
  </si>
  <si>
    <t>منى صبح</t>
  </si>
  <si>
    <t>مازن مصطفى</t>
  </si>
  <si>
    <t>جيهان يوسف</t>
  </si>
  <si>
    <t>مرفت عموره</t>
  </si>
  <si>
    <t>حنان صالح</t>
  </si>
  <si>
    <t>ريم السعدي</t>
  </si>
  <si>
    <t>عبير عزام</t>
  </si>
  <si>
    <t>هلا سعد الدين</t>
  </si>
  <si>
    <t>تمارا الخضراء</t>
  </si>
  <si>
    <t>بيسان المصري</t>
  </si>
  <si>
    <t>فهميع</t>
  </si>
  <si>
    <t>قيس حسن</t>
  </si>
  <si>
    <t>داليا درباس</t>
  </si>
  <si>
    <t>ردينه</t>
  </si>
  <si>
    <t>ولاء دياب</t>
  </si>
  <si>
    <t>محمد وسيم حسين</t>
  </si>
  <si>
    <t>علاء سماك</t>
  </si>
  <si>
    <t>ندى علي</t>
  </si>
  <si>
    <t>رامي حماده</t>
  </si>
  <si>
    <t>فاطمه محمد</t>
  </si>
  <si>
    <t>ريما عبد محمود</t>
  </si>
  <si>
    <t>لجين حوا</t>
  </si>
  <si>
    <t>مهند الحجاج</t>
  </si>
  <si>
    <t>محمد طحان</t>
  </si>
  <si>
    <t>رامي اسماعيل</t>
  </si>
  <si>
    <t>كنده الملاح</t>
  </si>
  <si>
    <t>ميساء محمود</t>
  </si>
  <si>
    <t>رزان نمره</t>
  </si>
  <si>
    <t>دينا بكراوي</t>
  </si>
  <si>
    <t>رقيه عبد الحفيظ</t>
  </si>
  <si>
    <t>عبد الهادي صالح</t>
  </si>
  <si>
    <t>يزن السعدي</t>
  </si>
  <si>
    <t>محمود عويس</t>
  </si>
  <si>
    <t>الين زينب</t>
  </si>
  <si>
    <t>حسام اسعد</t>
  </si>
  <si>
    <t>فالح</t>
  </si>
  <si>
    <t>اسماء فريجه</t>
  </si>
  <si>
    <t>تسنيم سخنيني</t>
  </si>
  <si>
    <t>رؤوفه</t>
  </si>
  <si>
    <t>دعاء السهلي</t>
  </si>
  <si>
    <t>محمود دغمان</t>
  </si>
  <si>
    <t>محمد يزن الخطيب</t>
  </si>
  <si>
    <t>امجد سلامه بوبكري</t>
  </si>
  <si>
    <t>نور عبد القادر</t>
  </si>
  <si>
    <t>علاء الدين موسى</t>
  </si>
  <si>
    <t>انس موسى</t>
  </si>
  <si>
    <t>ناردين عجاوي</t>
  </si>
  <si>
    <t>احمد رجا</t>
  </si>
  <si>
    <t>هيا ابو النعاج</t>
  </si>
  <si>
    <t>لبنى عمر</t>
  </si>
  <si>
    <t>رهام الزمار</t>
  </si>
  <si>
    <t>عبير الجعفري</t>
  </si>
  <si>
    <t>مجد الكوسى</t>
  </si>
  <si>
    <t>بيسان خلف</t>
  </si>
  <si>
    <t>دعاء صباغ</t>
  </si>
  <si>
    <t>حلا اللحام</t>
  </si>
  <si>
    <t>سلام عبودي</t>
  </si>
  <si>
    <t>بسام عمرو</t>
  </si>
  <si>
    <t>محمد عباده منصور</t>
  </si>
  <si>
    <t>ديانا الموعد</t>
  </si>
  <si>
    <t>منى شلبي</t>
  </si>
  <si>
    <t>لين النجار</t>
  </si>
  <si>
    <t>راميتا</t>
  </si>
  <si>
    <t>دانه الاسدي</t>
  </si>
  <si>
    <t>مانيا تقي</t>
  </si>
  <si>
    <t>رند ظاظا</t>
  </si>
  <si>
    <t>روان ديوب</t>
  </si>
  <si>
    <t>عهد ابو عياش</t>
  </si>
  <si>
    <t>قبس</t>
  </si>
  <si>
    <t>السيدة زينب</t>
  </si>
  <si>
    <t>المغريط</t>
  </si>
  <si>
    <t>الشعفه</t>
  </si>
  <si>
    <t>قطنا</t>
  </si>
  <si>
    <t>البطار</t>
  </si>
  <si>
    <t>بر الياس</t>
  </si>
  <si>
    <t>ابوظبي</t>
  </si>
  <si>
    <t>حينه</t>
  </si>
  <si>
    <t>ابو ظبي</t>
  </si>
  <si>
    <t>اللاذقيه</t>
  </si>
  <si>
    <t>بريطانيا</t>
  </si>
  <si>
    <t>مصياف</t>
  </si>
  <si>
    <t>زملكا</t>
  </si>
  <si>
    <t>مشفى دوما</t>
  </si>
  <si>
    <t>الكويت</t>
  </si>
  <si>
    <t>القامشلي</t>
  </si>
  <si>
    <t>مخيم اليرموك</t>
  </si>
  <si>
    <t>حرستا</t>
  </si>
  <si>
    <t>الفوز</t>
  </si>
  <si>
    <t>منين</t>
  </si>
  <si>
    <t>دبي</t>
  </si>
  <si>
    <t>الرياض</t>
  </si>
  <si>
    <t>جرمانا</t>
  </si>
  <si>
    <t>دوما</t>
  </si>
  <si>
    <t>الناصرية</t>
  </si>
  <si>
    <t>حوش عرب</t>
  </si>
  <si>
    <t>الحجر الاسود</t>
  </si>
  <si>
    <t>قبر الست</t>
  </si>
  <si>
    <t>اليرموك</t>
  </si>
  <si>
    <t>جدة</t>
  </si>
  <si>
    <t>الفجيرة</t>
  </si>
  <si>
    <t>أوكرانيا</t>
  </si>
  <si>
    <t>الإمارات</t>
  </si>
  <si>
    <t>درعا ازرع</t>
  </si>
  <si>
    <t>سويداء</t>
  </si>
  <si>
    <t>دير البخت</t>
  </si>
  <si>
    <t>مصاد</t>
  </si>
  <si>
    <t>مشفى درعا</t>
  </si>
  <si>
    <t>معضمية</t>
  </si>
  <si>
    <t>جيرود</t>
  </si>
  <si>
    <t>جبعدين</t>
  </si>
  <si>
    <t>نبل</t>
  </si>
  <si>
    <t>الطبقة</t>
  </si>
  <si>
    <t>عين ترما</t>
  </si>
  <si>
    <t>منبج/ حلب</t>
  </si>
  <si>
    <t>جرابلس</t>
  </si>
  <si>
    <t>الضمير الرمدان</t>
  </si>
  <si>
    <t>مديرا</t>
  </si>
  <si>
    <t>الضمير</t>
  </si>
  <si>
    <t>عتيبه</t>
  </si>
  <si>
    <t>غزلانية</t>
  </si>
  <si>
    <t>هيجانه</t>
  </si>
  <si>
    <t>التل</t>
  </si>
  <si>
    <t>حلبون</t>
  </si>
  <si>
    <t>حرنة</t>
  </si>
  <si>
    <t>بدا</t>
  </si>
  <si>
    <t>صيدنايا</t>
  </si>
  <si>
    <t>جديدة</t>
  </si>
  <si>
    <t>رخله</t>
  </si>
  <si>
    <t>دروشا</t>
  </si>
  <si>
    <t>بقعسم</t>
  </si>
  <si>
    <t>قلعه جندل</t>
  </si>
  <si>
    <t>جديدة عرطوز</t>
  </si>
  <si>
    <t>جبل الشيخ</t>
  </si>
  <si>
    <t>جديده عرطوز</t>
  </si>
  <si>
    <t>صبوره</t>
  </si>
  <si>
    <t>سعفور</t>
  </si>
  <si>
    <t>حسنوه</t>
  </si>
  <si>
    <t>بيت جن</t>
  </si>
  <si>
    <t>صحنايا</t>
  </si>
  <si>
    <t>قطيفة</t>
  </si>
  <si>
    <t>معضميه</t>
  </si>
  <si>
    <t>ناصرية</t>
  </si>
  <si>
    <t>نبك</t>
  </si>
  <si>
    <t>السعودية</t>
  </si>
  <si>
    <t>الرس</t>
  </si>
  <si>
    <t>المشرفه</t>
  </si>
  <si>
    <t>دير عطية</t>
  </si>
  <si>
    <t>قاره</t>
  </si>
  <si>
    <t>دير عطيه</t>
  </si>
  <si>
    <t>ديرعطيه</t>
  </si>
  <si>
    <t>زبداني</t>
  </si>
  <si>
    <t>بلودان</t>
  </si>
  <si>
    <t>الروضة</t>
  </si>
  <si>
    <t>الزبداني</t>
  </si>
  <si>
    <t>عين الفيجة</t>
  </si>
  <si>
    <t>السوق</t>
  </si>
  <si>
    <t>مضايا</t>
  </si>
  <si>
    <t>بقين</t>
  </si>
  <si>
    <t>سرغايا</t>
  </si>
  <si>
    <t>داريا</t>
  </si>
  <si>
    <t>المعضمية</t>
  </si>
  <si>
    <t>اشرفية صحنايا</t>
  </si>
  <si>
    <t>اشرفيه</t>
  </si>
  <si>
    <t>يبرود</t>
  </si>
  <si>
    <t>رأس المعرة</t>
  </si>
  <si>
    <t>راس المعره</t>
  </si>
  <si>
    <t>راس المعرة</t>
  </si>
  <si>
    <t>الجبة</t>
  </si>
  <si>
    <t>بلاط</t>
  </si>
  <si>
    <t>س المعره</t>
  </si>
  <si>
    <t>دير علي</t>
  </si>
  <si>
    <t>صرمان</t>
  </si>
  <si>
    <t>حرجلة</t>
  </si>
  <si>
    <t>كسوه</t>
  </si>
  <si>
    <t>زاكيه</t>
  </si>
  <si>
    <t>الكسوة</t>
  </si>
  <si>
    <t>يرموك</t>
  </si>
  <si>
    <t>زريقه</t>
  </si>
  <si>
    <t>كسوة</t>
  </si>
  <si>
    <t>خياره</t>
  </si>
  <si>
    <t>كفر بطنا</t>
  </si>
  <si>
    <t>بويضة</t>
  </si>
  <si>
    <t>ببيلا</t>
  </si>
  <si>
    <t>عربين</t>
  </si>
  <si>
    <t>حتيتة التركمان</t>
  </si>
  <si>
    <t>الخالدية</t>
  </si>
  <si>
    <t>قدسيا</t>
  </si>
  <si>
    <t>اشرفية الوادي</t>
  </si>
  <si>
    <t>الهامة</t>
  </si>
  <si>
    <t>جديدة الوادي</t>
  </si>
  <si>
    <t>معر تمصرين</t>
  </si>
  <si>
    <t>تليل</t>
  </si>
  <si>
    <t>ذدمشق</t>
  </si>
  <si>
    <t>تلكلخ</t>
  </si>
  <si>
    <t>الحصن</t>
  </si>
  <si>
    <t>بويضة شرقية</t>
  </si>
  <si>
    <t>ام العمد</t>
  </si>
  <si>
    <t>سلميه</t>
  </si>
  <si>
    <t>حماه</t>
  </si>
  <si>
    <t>بيصين</t>
  </si>
  <si>
    <t>سليمية</t>
  </si>
  <si>
    <t>سلمية</t>
  </si>
  <si>
    <t>الثعلة</t>
  </si>
  <si>
    <t>حماه .سلمية</t>
  </si>
  <si>
    <t>الثوره</t>
  </si>
  <si>
    <t>الصبورة</t>
  </si>
  <si>
    <t>نبع الطيب</t>
  </si>
  <si>
    <t>عين الكروم</t>
  </si>
  <si>
    <t>عناب</t>
  </si>
  <si>
    <t>سلحب</t>
  </si>
  <si>
    <t>اللطمة</t>
  </si>
  <si>
    <t>شطحه</t>
  </si>
  <si>
    <t>شطحة</t>
  </si>
  <si>
    <t>الحيدرية</t>
  </si>
  <si>
    <t>قامشلي</t>
  </si>
  <si>
    <t>كنفو</t>
  </si>
  <si>
    <t>طير جملة</t>
  </si>
  <si>
    <t>حارة اللقبة</t>
  </si>
  <si>
    <t>خان ارنبة</t>
  </si>
  <si>
    <t>دير شميل</t>
  </si>
  <si>
    <t>أصيلة</t>
  </si>
  <si>
    <t>نيصاف</t>
  </si>
  <si>
    <t>بشنين</t>
  </si>
  <si>
    <t>مريمين</t>
  </si>
  <si>
    <t>جبلة</t>
  </si>
  <si>
    <t>عين الشمس</t>
  </si>
  <si>
    <t>وادي العيون</t>
  </si>
  <si>
    <t>محرده</t>
  </si>
  <si>
    <t>تلسكين</t>
  </si>
  <si>
    <t>القرداحه</t>
  </si>
  <si>
    <t>المالكية</t>
  </si>
  <si>
    <t>جبله</t>
  </si>
  <si>
    <t>عين شقاق</t>
  </si>
  <si>
    <t>الكسوه</t>
  </si>
  <si>
    <t>سيانو</t>
  </si>
  <si>
    <t>قلوريه</t>
  </si>
  <si>
    <t>جنوب ونور الدين</t>
  </si>
  <si>
    <t>سربيون</t>
  </si>
  <si>
    <t>كفرية</t>
  </si>
  <si>
    <t>حطين</t>
  </si>
  <si>
    <t>ازرع</t>
  </si>
  <si>
    <t>مرج</t>
  </si>
  <si>
    <t>اسطامو</t>
  </si>
  <si>
    <t>ادلب</t>
  </si>
  <si>
    <t>سراقب</t>
  </si>
  <si>
    <t>معرتمصرين</t>
  </si>
  <si>
    <t>الفوعه</t>
  </si>
  <si>
    <t>الفوعة</t>
  </si>
  <si>
    <t>المعرة</t>
  </si>
  <si>
    <t>معرتحرمه</t>
  </si>
  <si>
    <t>ارمناز</t>
  </si>
  <si>
    <t>كوكو</t>
  </si>
  <si>
    <t>سبينة</t>
  </si>
  <si>
    <t>بليون</t>
  </si>
  <si>
    <t>مخيم اليرموكط</t>
  </si>
  <si>
    <t>طوق الملح</t>
  </si>
  <si>
    <t>الشدادي</t>
  </si>
  <si>
    <t>درجه</t>
  </si>
  <si>
    <t>الحسكه</t>
  </si>
  <si>
    <t>مشيرفه صغيره</t>
  </si>
  <si>
    <t>تل الأسود</t>
  </si>
  <si>
    <t>الحمراء</t>
  </si>
  <si>
    <t>الدويم</t>
  </si>
  <si>
    <t>علوك</t>
  </si>
  <si>
    <t>الامانه</t>
  </si>
  <si>
    <t>ديرالزور</t>
  </si>
  <si>
    <t>موحسن</t>
  </si>
  <si>
    <t>البوكمال</t>
  </si>
  <si>
    <t>المراشده</t>
  </si>
  <si>
    <t>ميادين</t>
  </si>
  <si>
    <t>ه المعزه</t>
  </si>
  <si>
    <t>عصيبة</t>
  </si>
  <si>
    <t>بانياس</t>
  </si>
  <si>
    <t>جويبات</t>
  </si>
  <si>
    <t>بارمايا</t>
  </si>
  <si>
    <t>بتنياس</t>
  </si>
  <si>
    <t>الطليعي</t>
  </si>
  <si>
    <t>جب الاملس</t>
  </si>
  <si>
    <t>حكر</t>
  </si>
  <si>
    <t>جورة</t>
  </si>
  <si>
    <t>مشتى الحلو</t>
  </si>
  <si>
    <t>جنين</t>
  </si>
  <si>
    <t>بسدقين</t>
  </si>
  <si>
    <t>بعيد</t>
  </si>
  <si>
    <t>سبه</t>
  </si>
  <si>
    <t>عين التينه</t>
  </si>
  <si>
    <t>بيت خميس</t>
  </si>
  <si>
    <t>بيت بدعه</t>
  </si>
  <si>
    <t>كرفس</t>
  </si>
  <si>
    <t>زغرين</t>
  </si>
  <si>
    <t>سريجس</t>
  </si>
  <si>
    <t>الدردارة</t>
  </si>
  <si>
    <t>الصوراني</t>
  </si>
  <si>
    <t>الصنمين</t>
  </si>
  <si>
    <t>الطراق</t>
  </si>
  <si>
    <t>الثورة</t>
  </si>
  <si>
    <t>فلاح ربو</t>
  </si>
  <si>
    <t>ام المياذن</t>
  </si>
  <si>
    <t>مصراته</t>
  </si>
  <si>
    <t>طيسيا</t>
  </si>
  <si>
    <t>بريده</t>
  </si>
  <si>
    <t>علما</t>
  </si>
  <si>
    <t>الشجرة</t>
  </si>
  <si>
    <t>المجيدل</t>
  </si>
  <si>
    <t>المليحة الغربية</t>
  </si>
  <si>
    <t>قرفا</t>
  </si>
  <si>
    <t>صنعاء</t>
  </si>
  <si>
    <t>خبب</t>
  </si>
  <si>
    <t>موثبين</t>
  </si>
  <si>
    <t>دير العدس</t>
  </si>
  <si>
    <t>رامي</t>
  </si>
  <si>
    <t>ترهونه</t>
  </si>
  <si>
    <t>ليبيا زلتين</t>
  </si>
  <si>
    <t>مشفى السويداء</t>
  </si>
  <si>
    <t>عرى</t>
  </si>
  <si>
    <t>الرحا</t>
  </si>
  <si>
    <t>بنغازي</t>
  </si>
  <si>
    <t>السعوديه</t>
  </si>
  <si>
    <t>حزم</t>
  </si>
  <si>
    <t>شقا</t>
  </si>
  <si>
    <t>خلخله</t>
  </si>
  <si>
    <t>لاهثه</t>
  </si>
  <si>
    <t>رضيمة اللواء</t>
  </si>
  <si>
    <t>داما</t>
  </si>
  <si>
    <t>صميد</t>
  </si>
  <si>
    <t>ريف سويداء</t>
  </si>
  <si>
    <t>عرمان</t>
  </si>
  <si>
    <t>اربد</t>
  </si>
  <si>
    <t>المشقوق</t>
  </si>
  <si>
    <t>اشرفيا صحنايا</t>
  </si>
  <si>
    <t>الهويا</t>
  </si>
  <si>
    <t>الحريسه</t>
  </si>
  <si>
    <t>القريا</t>
  </si>
  <si>
    <t>الغارية</t>
  </si>
  <si>
    <t>مخيم جرمانا</t>
  </si>
  <si>
    <t>خان ارنبه</t>
  </si>
  <si>
    <t>سويسة</t>
  </si>
  <si>
    <t>مساكن</t>
  </si>
  <si>
    <t>سبينه</t>
  </si>
  <si>
    <t>الذنيبة</t>
  </si>
  <si>
    <t>مليحه</t>
  </si>
  <si>
    <t>سيدة زينب</t>
  </si>
  <si>
    <t>الشارقة</t>
  </si>
  <si>
    <t>البلاط</t>
  </si>
  <si>
    <t>مخيم يرموك</t>
  </si>
  <si>
    <t>البارقيه</t>
  </si>
  <si>
    <t>الفلسطينية السورية</t>
  </si>
  <si>
    <t>الفلسطينية الأردنية</t>
  </si>
  <si>
    <t>اللبنانية</t>
  </si>
  <si>
    <t>فلسطينية</t>
  </si>
  <si>
    <t>الفلسطينية</t>
  </si>
  <si>
    <t>الإيرانية</t>
  </si>
  <si>
    <t>ادبي</t>
  </si>
  <si>
    <t xml:space="preserve">دمشق </t>
  </si>
  <si>
    <t xml:space="preserve">ريف دمشق </t>
  </si>
  <si>
    <t xml:space="preserve">اللاذقية </t>
  </si>
  <si>
    <t>2008</t>
  </si>
  <si>
    <t xml:space="preserve">حمص </t>
  </si>
  <si>
    <t xml:space="preserve">القنيطرة </t>
  </si>
  <si>
    <t xml:space="preserve">درعا </t>
  </si>
  <si>
    <t>2000</t>
  </si>
  <si>
    <t>2014</t>
  </si>
  <si>
    <t>2015</t>
  </si>
  <si>
    <t>غير سورية</t>
  </si>
  <si>
    <t>2002</t>
  </si>
  <si>
    <t>شرعية</t>
  </si>
  <si>
    <t>1987</t>
  </si>
  <si>
    <t>دمش ق</t>
  </si>
  <si>
    <t>سعودية</t>
  </si>
  <si>
    <t>الامارات</t>
  </si>
  <si>
    <t>2012</t>
  </si>
  <si>
    <t>القنيطره</t>
  </si>
  <si>
    <t>2013</t>
  </si>
  <si>
    <t>2010</t>
  </si>
  <si>
    <t>2011</t>
  </si>
  <si>
    <t xml:space="preserve">ريف مشق </t>
  </si>
  <si>
    <t xml:space="preserve">سويداء </t>
  </si>
  <si>
    <t xml:space="preserve">حلب </t>
  </si>
  <si>
    <t>08/07/1905</t>
  </si>
  <si>
    <t xml:space="preserve">غيرسورية </t>
  </si>
  <si>
    <t>ريق دمشق</t>
  </si>
  <si>
    <t>2003</t>
  </si>
  <si>
    <t xml:space="preserve">حماة </t>
  </si>
  <si>
    <t>دمكشق</t>
  </si>
  <si>
    <t>2006</t>
  </si>
  <si>
    <t xml:space="preserve">دير الزور </t>
  </si>
  <si>
    <t xml:space="preserve">طرطوس </t>
  </si>
  <si>
    <t xml:space="preserve">الرقة </t>
  </si>
  <si>
    <t xml:space="preserve">اربد </t>
  </si>
  <si>
    <t>05/07/1905</t>
  </si>
  <si>
    <t xml:space="preserve">السويداء </t>
  </si>
  <si>
    <t>7500</t>
  </si>
  <si>
    <t>27/5/2019</t>
  </si>
  <si>
    <t>13/6/2019</t>
  </si>
  <si>
    <t>10500</t>
  </si>
  <si>
    <t>17500</t>
  </si>
  <si>
    <t>29/5/2019</t>
  </si>
  <si>
    <t>13000</t>
  </si>
  <si>
    <t>20/6/2019</t>
  </si>
  <si>
    <t>10000</t>
  </si>
  <si>
    <t>20000</t>
  </si>
  <si>
    <t>19/6/2019</t>
  </si>
  <si>
    <t>36500</t>
  </si>
  <si>
    <t>11900</t>
  </si>
  <si>
    <t>22/5/2019</t>
  </si>
  <si>
    <t>15000</t>
  </si>
  <si>
    <t>30000</t>
  </si>
  <si>
    <t>15/9/2019</t>
  </si>
  <si>
    <t>22/8/2019</t>
  </si>
  <si>
    <t>إستمارة طالب برنامج الإعلام الفصل الأول للعام الدراسي 2020/2019</t>
  </si>
  <si>
    <t xml:space="preserve">تعليمات التسجيل </t>
  </si>
  <si>
    <t>يستفيد من الحسم</t>
  </si>
  <si>
    <t>نسبة الحسم</t>
  </si>
  <si>
    <t>تملئ صفحة إدخال البيانات بالمعلومات المطلوبة وبشكل دقيق وصحيح</t>
  </si>
  <si>
    <t>الانتقال إلى صفحة اختيار المقررات</t>
  </si>
  <si>
    <t>يكون اختيار المقررات المراد التسجيل عليها على الشكل التالي:</t>
  </si>
  <si>
    <t>الحاصيلن عل وسام بطل الجمهورية العربية السورية أو أحد أبنائهم</t>
  </si>
  <si>
    <t>عند اختيار المقررتضع بجانب اسم المقرر بالعمود الأزرق رقم /1/</t>
  </si>
  <si>
    <t>ذوي شهداء الجيش وقوى الأمن الداخلي والجرحى وابنائهم وأبناء المفقودين وازواجهم</t>
  </si>
  <si>
    <t xml:space="preserve">يسدد (500ل.س) فقط رسم كل مقرر </t>
  </si>
  <si>
    <t>عناصر الجيش العربي السوري وقوى الامن الداخلي</t>
  </si>
  <si>
    <t>أعضاء نقابة المعلمين وأبنائهم والعاملين المنتسبين لنقابة العمال في وزارة التعليم العالي والمؤسسات الهيئات والجامعات التابعة لها وأبنائهم</t>
  </si>
  <si>
    <t>1000 من رسم كل مقرر</t>
  </si>
  <si>
    <t>ذوي الاحتياجات الخاصة</t>
  </si>
  <si>
    <t>الحاصلين على وثيقة وفاة من مكتب شؤون الشهداء والجرحى والمفقودين لأبناء و أزواج المتوفيين بالعمليات المشابهة للعمليات الحربية</t>
  </si>
  <si>
    <t>السجين</t>
  </si>
  <si>
    <t>التوجه إلى المصرف العقاري لدفع الرسوم</t>
  </si>
  <si>
    <t>ملاحظة :إن كنت من المستفيدين من الحسميات يجب عليك إحضار الوثيقة التي تثبت ذلك
مع الأوراق الثبوتية التي تقدم إلى النافذة</t>
  </si>
  <si>
    <r>
      <t xml:space="preserve">ثم تسليم استمارة التسجيل مع إيصال المصرف إلى شؤون طلاب الإعلام - مركز التعليم المفتوح - الطابق الارضي خلال مدة أقصاها أسبوع من تاريخ إرسال الإيميل .
</t>
    </r>
    <r>
      <rPr>
        <b/>
        <sz val="14"/>
        <color theme="0"/>
        <rFont val="Sakkal Majalla"/>
      </rPr>
      <t>أو إرسالها عن طريق المؤسسة العامة للبريد إلى العنوان التالي :</t>
    </r>
    <r>
      <rPr>
        <sz val="14"/>
        <color theme="0"/>
        <rFont val="Sakkal Majalla"/>
      </rPr>
      <t xml:space="preserve">
 دمشق -مزة - مركز التعليم المفتوح - جانب المدينة الجامعية - ص ب/ 35063/</t>
    </r>
  </si>
  <si>
    <t>إرسال ملف الإستمارة (Excel ) عبر البريد الإلكتروني إلى العنوان التالي :
med.ol2@damascusuniversity.edu.sy 
ويجب أن يكون موضوع الإيميل هو الرقم الإمتحاني للطالب</t>
  </si>
  <si>
    <t>احمد المطر</t>
  </si>
  <si>
    <t>ادوار عامر</t>
  </si>
  <si>
    <t>ليندا</t>
  </si>
  <si>
    <t>اماني الحلبي</t>
  </si>
  <si>
    <t>بديعة</t>
  </si>
  <si>
    <t>ايفا ابراهيم</t>
  </si>
  <si>
    <t>فيصل</t>
  </si>
  <si>
    <t>حياة</t>
  </si>
  <si>
    <t>فاطمة</t>
  </si>
  <si>
    <t>جلال برو</t>
  </si>
  <si>
    <t>دخيل</t>
  </si>
  <si>
    <t>عنود</t>
  </si>
  <si>
    <t>داني المهنا</t>
  </si>
  <si>
    <t>رامي محمود</t>
  </si>
  <si>
    <t>رشيدة</t>
  </si>
  <si>
    <t>رشا عونية</t>
  </si>
  <si>
    <t>صبحية</t>
  </si>
  <si>
    <t>روعة جبارة</t>
  </si>
  <si>
    <t>صهيب خطاب</t>
  </si>
  <si>
    <t>ضحى بنشي</t>
  </si>
  <si>
    <t>احمد غسان</t>
  </si>
  <si>
    <t>عروة رشود</t>
  </si>
  <si>
    <t>نادية</t>
  </si>
  <si>
    <t>عمار عبد العال</t>
  </si>
  <si>
    <t>فادي قطيني</t>
  </si>
  <si>
    <t>نسيب</t>
  </si>
  <si>
    <t>فارس تمه</t>
  </si>
  <si>
    <t>راكان</t>
  </si>
  <si>
    <t>وصفة</t>
  </si>
  <si>
    <t>فيصل حمدون</t>
  </si>
  <si>
    <t>اسيد</t>
  </si>
  <si>
    <t>هلا</t>
  </si>
  <si>
    <t>امنة</t>
  </si>
  <si>
    <t>ميس ريا</t>
  </si>
  <si>
    <t>ربيعة</t>
  </si>
  <si>
    <t>هادية علوش</t>
  </si>
  <si>
    <t>سحبان</t>
  </si>
  <si>
    <t>وسيم الخطيب</t>
  </si>
  <si>
    <t>نوفة</t>
  </si>
  <si>
    <t>يسرى جنيدي</t>
  </si>
  <si>
    <t>فيكتوريا</t>
  </si>
  <si>
    <t>يوسف فارس</t>
  </si>
  <si>
    <t>حامد</t>
  </si>
  <si>
    <t>احلام حسين</t>
  </si>
  <si>
    <t>احمد الفلاح</t>
  </si>
  <si>
    <t>ادريس محمد</t>
  </si>
  <si>
    <t>طرفه</t>
  </si>
  <si>
    <t>اسامة موسى</t>
  </si>
  <si>
    <t>محمد عبد الكريم</t>
  </si>
  <si>
    <t>اسامه عيزوقي</t>
  </si>
  <si>
    <t>شاهر</t>
  </si>
  <si>
    <t>اسراء بعاج</t>
  </si>
  <si>
    <t>خطاب</t>
  </si>
  <si>
    <t>غادة</t>
  </si>
  <si>
    <t>افين عبدو</t>
  </si>
  <si>
    <t>فرحان</t>
  </si>
  <si>
    <t>الطيب عبد اللطيف</t>
  </si>
  <si>
    <t>المهند المحيمد الهويدي</t>
  </si>
  <si>
    <t>خنساء</t>
  </si>
  <si>
    <t>امجد نصار</t>
  </si>
  <si>
    <t>امل العبد العزيز</t>
  </si>
  <si>
    <t>جمانا</t>
  </si>
  <si>
    <t>امل زيود</t>
  </si>
  <si>
    <t>انس سويدان</t>
  </si>
  <si>
    <t>واصل</t>
  </si>
  <si>
    <t>اياد ناصر</t>
  </si>
  <si>
    <t xml:space="preserve">اسماعيل </t>
  </si>
  <si>
    <t>صبرية</t>
  </si>
  <si>
    <t>ايسر الجمال</t>
  </si>
  <si>
    <t>ايفا فوزي</t>
  </si>
  <si>
    <t>رماح</t>
  </si>
  <si>
    <t>بدر الدين الايوبي</t>
  </si>
  <si>
    <t xml:space="preserve">عبد العزيز </t>
  </si>
  <si>
    <t>منور</t>
  </si>
  <si>
    <t>بدور القاضي</t>
  </si>
  <si>
    <t>بشرى تيشوري</t>
  </si>
  <si>
    <t>لبيبة</t>
  </si>
  <si>
    <t>بلال عيسى</t>
  </si>
  <si>
    <t>جميلة</t>
  </si>
  <si>
    <t>بلقيس الهويدي</t>
  </si>
  <si>
    <t>هويدي</t>
  </si>
  <si>
    <t>بهاء عبود</t>
  </si>
  <si>
    <t>سعدو</t>
  </si>
  <si>
    <t>آدال</t>
  </si>
  <si>
    <t>تمام هنيدي</t>
  </si>
  <si>
    <t>هزيمة</t>
  </si>
  <si>
    <t>نهى</t>
  </si>
  <si>
    <t>تولين مصطفى</t>
  </si>
  <si>
    <t>فاروق</t>
  </si>
  <si>
    <t>تيسير هيجل</t>
  </si>
  <si>
    <t>ثائر عيد</t>
  </si>
  <si>
    <t>جوزيف</t>
  </si>
  <si>
    <t>هباء</t>
  </si>
  <si>
    <t>جميلة بغدادي</t>
  </si>
  <si>
    <t>جورج الخوري</t>
  </si>
  <si>
    <t>حاتم ابو يحيى</t>
  </si>
  <si>
    <t>مهى</t>
  </si>
  <si>
    <t>حازم فضلون</t>
  </si>
  <si>
    <t>محمد صادق</t>
  </si>
  <si>
    <t>حسام الطحان</t>
  </si>
  <si>
    <t>طراد</t>
  </si>
  <si>
    <t>خولة</t>
  </si>
  <si>
    <t>حسام فرحان</t>
  </si>
  <si>
    <t>حمزه فاضل</t>
  </si>
  <si>
    <t>حنين بشناق</t>
  </si>
  <si>
    <t xml:space="preserve">حنين عيسى </t>
  </si>
  <si>
    <t>خالد الحرستاني</t>
  </si>
  <si>
    <t>محاسن</t>
  </si>
  <si>
    <t>خالد الفارس</t>
  </si>
  <si>
    <t>مبارك</t>
  </si>
  <si>
    <t>خالد عباده</t>
  </si>
  <si>
    <t>رمزية</t>
  </si>
  <si>
    <t>خالد معماري</t>
  </si>
  <si>
    <t>عزيزة</t>
  </si>
  <si>
    <t>خالد ورده</t>
  </si>
  <si>
    <t>اسماء</t>
  </si>
  <si>
    <t>خلدون الدويري</t>
  </si>
  <si>
    <t>خلود حدق</t>
  </si>
  <si>
    <t>خلود هنديان</t>
  </si>
  <si>
    <t>دارين الاحمد</t>
  </si>
  <si>
    <t>داني غياض</t>
  </si>
  <si>
    <t>دلال العيسى</t>
  </si>
  <si>
    <t>ديانا خليل</t>
  </si>
  <si>
    <t>ديانا عبد الباقي</t>
  </si>
  <si>
    <t>ديما ابراهيم</t>
  </si>
  <si>
    <t>ديما دردر</t>
  </si>
  <si>
    <t>ديما سعد الدين</t>
  </si>
  <si>
    <t>وائل</t>
  </si>
  <si>
    <t>ديما نصار</t>
  </si>
  <si>
    <t>رئبال قصوعة</t>
  </si>
  <si>
    <t>رائد المحمد</t>
  </si>
  <si>
    <t>رامي سلوم</t>
  </si>
  <si>
    <t>اميرة</t>
  </si>
  <si>
    <t>رامي عايد</t>
  </si>
  <si>
    <t>زهرة</t>
  </si>
  <si>
    <t>ربيع الأحمد</t>
  </si>
  <si>
    <t>احمد فتحي</t>
  </si>
  <si>
    <t>ربيع خزام</t>
  </si>
  <si>
    <t>لميزا</t>
  </si>
  <si>
    <t>رزان نصر الدين</t>
  </si>
  <si>
    <t>وجيه</t>
  </si>
  <si>
    <t>رزان هولا</t>
  </si>
  <si>
    <t>رشا الباشا</t>
  </si>
  <si>
    <t>رئيف</t>
  </si>
  <si>
    <t>رشا الصبيح المحاميد</t>
  </si>
  <si>
    <t xml:space="preserve">محمود </t>
  </si>
  <si>
    <t xml:space="preserve">احسان  </t>
  </si>
  <si>
    <t>رشا قرماني</t>
  </si>
  <si>
    <t>سليمان مصون</t>
  </si>
  <si>
    <t>ميادة</t>
  </si>
  <si>
    <t>رشا محفوض</t>
  </si>
  <si>
    <t>زردة</t>
  </si>
  <si>
    <t>رضوان عثمان</t>
  </si>
  <si>
    <t>رغدة ديوب</t>
  </si>
  <si>
    <t>رفعات قويدر</t>
  </si>
  <si>
    <t>رنا دحابره</t>
  </si>
  <si>
    <t>صبحي</t>
  </si>
  <si>
    <t>بدريه</t>
  </si>
  <si>
    <t>رنيم شقفة</t>
  </si>
  <si>
    <t>سهى</t>
  </si>
  <si>
    <t>رهف المدلجي</t>
  </si>
  <si>
    <t>ريم عباس</t>
  </si>
  <si>
    <t>زاهر عزام</t>
  </si>
  <si>
    <t>فايد</t>
  </si>
  <si>
    <t>زكريا داود</t>
  </si>
  <si>
    <t>تركية</t>
  </si>
  <si>
    <t>زكوان سقاطي</t>
  </si>
  <si>
    <t>زوارت اوهانيس</t>
  </si>
  <si>
    <t>كيورك</t>
  </si>
  <si>
    <t>اوخنا</t>
  </si>
  <si>
    <t>زورو الهجري</t>
  </si>
  <si>
    <t>تركيه</t>
  </si>
  <si>
    <t>زين العابدين خضور</t>
  </si>
  <si>
    <t>زينة البلخي</t>
  </si>
  <si>
    <t>يسار</t>
  </si>
  <si>
    <t>جمعة</t>
  </si>
  <si>
    <t>سامر صبح</t>
  </si>
  <si>
    <t>عزو</t>
  </si>
  <si>
    <t>منيرة</t>
  </si>
  <si>
    <t>سامر كامله</t>
  </si>
  <si>
    <t>سامي عمار</t>
  </si>
  <si>
    <t xml:space="preserve">احمد </t>
  </si>
  <si>
    <t>ساندي عبد النور</t>
  </si>
  <si>
    <t>ماكروهي</t>
  </si>
  <si>
    <t>سعيد عبده</t>
  </si>
  <si>
    <t>غادا</t>
  </si>
  <si>
    <t>سلوم الحاج محمد</t>
  </si>
  <si>
    <t>سماح عبد السلام</t>
  </si>
  <si>
    <t>سمر الخطيب</t>
  </si>
  <si>
    <t>عسلية</t>
  </si>
  <si>
    <t>سمير الحلقي</t>
  </si>
  <si>
    <t>لطيفة</t>
  </si>
  <si>
    <t>سناء حبيب</t>
  </si>
  <si>
    <t>سومر شحادة</t>
  </si>
  <si>
    <t>شذى عرفة</t>
  </si>
  <si>
    <t>شوكت محمد</t>
  </si>
  <si>
    <t>قدريه</t>
  </si>
  <si>
    <t>شيار مسور</t>
  </si>
  <si>
    <t>خالص</t>
  </si>
  <si>
    <t>نشميه</t>
  </si>
  <si>
    <t>صفوان المبارك</t>
  </si>
  <si>
    <t>صفوان دامرجي</t>
  </si>
  <si>
    <t>ضرار عبد الحميد</t>
  </si>
  <si>
    <t>طلاس الجاسم</t>
  </si>
  <si>
    <t>طه الحريري</t>
  </si>
  <si>
    <t>عاتكة محمد منلا</t>
  </si>
  <si>
    <t>عبد الحي</t>
  </si>
  <si>
    <t>نديمه</t>
  </si>
  <si>
    <t>عامر الرزيق</t>
  </si>
  <si>
    <t>عامر عمران</t>
  </si>
  <si>
    <t>اسمهان</t>
  </si>
  <si>
    <t>عامر مكارم</t>
  </si>
  <si>
    <t>حمدان</t>
  </si>
  <si>
    <t>عباس العبد</t>
  </si>
  <si>
    <t>ذياب</t>
  </si>
  <si>
    <t>عبد الحليم زيد</t>
  </si>
  <si>
    <t>عائشة</t>
  </si>
  <si>
    <t>عبد الحميد الحاج عبد</t>
  </si>
  <si>
    <t>عبد الغني</t>
  </si>
  <si>
    <t>عبد الحميد الشخير</t>
  </si>
  <si>
    <t>خرمه</t>
  </si>
  <si>
    <t>عبد الفتاح السمان</t>
  </si>
  <si>
    <t>عبد الكريم داغستاني</t>
  </si>
  <si>
    <t>عبد الله النجار</t>
  </si>
  <si>
    <t xml:space="preserve">اليس </t>
  </si>
  <si>
    <t>علا جنيد</t>
  </si>
  <si>
    <t>معتصم</t>
  </si>
  <si>
    <t>علاء البري</t>
  </si>
  <si>
    <t>علاء برادعي</t>
  </si>
  <si>
    <t>علاء بيروتي</t>
  </si>
  <si>
    <t>باسمة</t>
  </si>
  <si>
    <t>علاء داود</t>
  </si>
  <si>
    <t>علاء طيب</t>
  </si>
  <si>
    <t>علي الجاسر</t>
  </si>
  <si>
    <t>هدلة</t>
  </si>
  <si>
    <t>علي الحجي</t>
  </si>
  <si>
    <t>علي الحميد</t>
  </si>
  <si>
    <t>علي الشحاذة</t>
  </si>
  <si>
    <t>وطفة</t>
  </si>
  <si>
    <t>علي بيضون</t>
  </si>
  <si>
    <t>محمد حسين</t>
  </si>
  <si>
    <t>علي خلف</t>
  </si>
  <si>
    <t>فيضة</t>
  </si>
  <si>
    <t xml:space="preserve">عليا جنيد </t>
  </si>
  <si>
    <t>أميرة</t>
  </si>
  <si>
    <t>عمار سلام عليك</t>
  </si>
  <si>
    <t>عمار غندور</t>
  </si>
  <si>
    <t>عماش المحمد</t>
  </si>
  <si>
    <t>عمر الحمزه الياس</t>
  </si>
  <si>
    <t>ناجيه</t>
  </si>
  <si>
    <t>عمران المقداد</t>
  </si>
  <si>
    <t>عهد ابو ترابي</t>
  </si>
  <si>
    <t>عيسى حاج صادق</t>
  </si>
  <si>
    <t>محمد وحيد</t>
  </si>
  <si>
    <t>غالية علوان</t>
  </si>
  <si>
    <t>محمد رضا</t>
  </si>
  <si>
    <t>غدير منصور</t>
  </si>
  <si>
    <t>اميمة</t>
  </si>
  <si>
    <t>غزل عدي</t>
  </si>
  <si>
    <t>مطيعة</t>
  </si>
  <si>
    <t>غياث العضيب</t>
  </si>
  <si>
    <t>غيث اسعد</t>
  </si>
  <si>
    <t>سميرة</t>
  </si>
  <si>
    <t>فادي كنعان</t>
  </si>
  <si>
    <t>هدية</t>
  </si>
  <si>
    <t>فاضل علي العقيل</t>
  </si>
  <si>
    <t>امينة</t>
  </si>
  <si>
    <t>فرح اسبير</t>
  </si>
  <si>
    <t>فرزت جركس</t>
  </si>
  <si>
    <t>جركس</t>
  </si>
  <si>
    <t>سليمة</t>
  </si>
  <si>
    <t>فرهاد ابراهيم</t>
  </si>
  <si>
    <t>عيوش</t>
  </si>
  <si>
    <t>فلك خضور</t>
  </si>
  <si>
    <t>فهد الصمادي</t>
  </si>
  <si>
    <t>نايل</t>
  </si>
  <si>
    <t>خديجة</t>
  </si>
  <si>
    <t>فيصل الرفاعي</t>
  </si>
  <si>
    <t>قحطان العساف</t>
  </si>
  <si>
    <t>مهيدي</t>
  </si>
  <si>
    <t>قصي سليمان</t>
  </si>
  <si>
    <t>قيس الحسن</t>
  </si>
  <si>
    <t>فدوى</t>
  </si>
  <si>
    <t>كميل المقعبري</t>
  </si>
  <si>
    <t>كميل ناصر</t>
  </si>
  <si>
    <t>كيندى طنوس</t>
  </si>
  <si>
    <t>ادمون</t>
  </si>
  <si>
    <t>اسيمة</t>
  </si>
  <si>
    <t>لؤي الداودي</t>
  </si>
  <si>
    <t>لؤي الوادي</t>
  </si>
  <si>
    <t>مؤمنة</t>
  </si>
  <si>
    <t>لؤي شاهين</t>
  </si>
  <si>
    <t>لبنة عطية</t>
  </si>
  <si>
    <t>فايزة</t>
  </si>
  <si>
    <t>لبنى تيشوري</t>
  </si>
  <si>
    <t>لميا الابراهيم</t>
  </si>
  <si>
    <t>ليا عيسى</t>
  </si>
  <si>
    <t>ليث ماشفج</t>
  </si>
  <si>
    <t>لينا ديوب</t>
  </si>
  <si>
    <t>لينا محمد</t>
  </si>
  <si>
    <t>حليمة</t>
  </si>
  <si>
    <t>مؤمن ابراهيم</t>
  </si>
  <si>
    <t>مازن حسن</t>
  </si>
  <si>
    <t>وزيرة</t>
  </si>
  <si>
    <t>ماهر مصطفى</t>
  </si>
  <si>
    <t xml:space="preserve">علي </t>
  </si>
  <si>
    <t xml:space="preserve">مبروك الشحادة </t>
  </si>
  <si>
    <t>جليلة</t>
  </si>
  <si>
    <t>مجدي رحمون</t>
  </si>
  <si>
    <t>محسن خضور</t>
  </si>
  <si>
    <t>محمد ابو جيش</t>
  </si>
  <si>
    <t>محمد اسعد</t>
  </si>
  <si>
    <t>نعامة</t>
  </si>
  <si>
    <t>محمد الابراهيم</t>
  </si>
  <si>
    <t>محمد الزرزوري</t>
  </si>
  <si>
    <t>محمد العجاج</t>
  </si>
  <si>
    <t xml:space="preserve">محمد القاسم </t>
  </si>
  <si>
    <t>محمد امجد اشبص</t>
  </si>
  <si>
    <t>محمد اياد حمامي</t>
  </si>
  <si>
    <t xml:space="preserve">اسامة </t>
  </si>
  <si>
    <t>محمد باسل الحموي</t>
  </si>
  <si>
    <t>نرمين</t>
  </si>
  <si>
    <t>محمد تميم</t>
  </si>
  <si>
    <t>محمد جيرودي</t>
  </si>
  <si>
    <t>احمد زهير</t>
  </si>
  <si>
    <t>محمد حسامو</t>
  </si>
  <si>
    <t>محمد خير ارمنازي</t>
  </si>
  <si>
    <t>محمد ذيب العرب</t>
  </si>
  <si>
    <t>عواد</t>
  </si>
  <si>
    <t>محمد رائد المصري</t>
  </si>
  <si>
    <t>محمد سلامة</t>
  </si>
  <si>
    <t xml:space="preserve">حسن </t>
  </si>
  <si>
    <t>محمد شنن</t>
  </si>
  <si>
    <t>محمد عادل رضوان</t>
  </si>
  <si>
    <t>صبيحة</t>
  </si>
  <si>
    <t>محمد عبد الرحمن</t>
  </si>
  <si>
    <t>محمد عجي اوغلان</t>
  </si>
  <si>
    <t>جوريه</t>
  </si>
  <si>
    <t>محمد عرواني</t>
  </si>
  <si>
    <t>محمد مروان القباني</t>
  </si>
  <si>
    <t>عيشة</t>
  </si>
  <si>
    <t>محمد مظفر</t>
  </si>
  <si>
    <t>محمد منير عقيل</t>
  </si>
  <si>
    <t>بسمة</t>
  </si>
  <si>
    <t>محمد نور خلوف</t>
  </si>
  <si>
    <t>محمد هانز قدادو</t>
  </si>
  <si>
    <t>محمد يزن فندي</t>
  </si>
  <si>
    <t>محمود الحسن</t>
  </si>
  <si>
    <t>بدور</t>
  </si>
  <si>
    <t>محمود الخضير</t>
  </si>
  <si>
    <t>رضوه</t>
  </si>
  <si>
    <t>محمود مزيان</t>
  </si>
  <si>
    <t>خيرية</t>
  </si>
  <si>
    <t>مرهف النزهان</t>
  </si>
  <si>
    <t>مشعل الامير الفحيلي</t>
  </si>
  <si>
    <t>مصطفى الجنيدي</t>
  </si>
  <si>
    <t>مصطفى الخوجه</t>
  </si>
  <si>
    <t>مصطفى بجبوج</t>
  </si>
  <si>
    <t>مصطفى عثمان</t>
  </si>
  <si>
    <t>محمد مالك</t>
  </si>
  <si>
    <t>مصعب ابو منديل</t>
  </si>
  <si>
    <t>سارة</t>
  </si>
  <si>
    <t>مضر قريش</t>
  </si>
  <si>
    <t>معمر اسعد</t>
  </si>
  <si>
    <t>معن مصطفى</t>
  </si>
  <si>
    <t>عزوز</t>
  </si>
  <si>
    <t>ختام</t>
  </si>
  <si>
    <t>مقداد الفارس</t>
  </si>
  <si>
    <t>نجيده</t>
  </si>
  <si>
    <t>مقداد حشمة</t>
  </si>
  <si>
    <t>منار نصر</t>
  </si>
  <si>
    <t>مهند قسطنطين</t>
  </si>
  <si>
    <t>موسى مدنية</t>
  </si>
  <si>
    <t>رفعت</t>
  </si>
  <si>
    <t>مفيدة</t>
  </si>
  <si>
    <t>شروق</t>
  </si>
  <si>
    <t>مي سلام</t>
  </si>
  <si>
    <t>ميساء سحلول</t>
  </si>
  <si>
    <t>مديحة</t>
  </si>
  <si>
    <t>ميسون فارس</t>
  </si>
  <si>
    <t>ناجي الحايك</t>
  </si>
  <si>
    <t>نادين أبا زيد</t>
  </si>
  <si>
    <t>غرام</t>
  </si>
  <si>
    <t>نارت تمرخان</t>
  </si>
  <si>
    <t>شمائل</t>
  </si>
  <si>
    <t>نانسي بلقار</t>
  </si>
  <si>
    <t>عمر لطفي</t>
  </si>
  <si>
    <t>بهيجه</t>
  </si>
  <si>
    <t>ناهد عبيد</t>
  </si>
  <si>
    <t>نسرين الحاجي حويش</t>
  </si>
  <si>
    <t>نصر علشون</t>
  </si>
  <si>
    <t>عيده</t>
  </si>
  <si>
    <t>نظام المحمد</t>
  </si>
  <si>
    <t>محمد بوزان</t>
  </si>
  <si>
    <t>نظيرة عبد الله</t>
  </si>
  <si>
    <t>نعمان حرب هنيدي</t>
  </si>
  <si>
    <t>مدينة</t>
  </si>
  <si>
    <t>نغم عربي</t>
  </si>
  <si>
    <t>نوار الدياب الخليفه</t>
  </si>
  <si>
    <t>نور البخاري</t>
  </si>
  <si>
    <t>نور الدين العيق</t>
  </si>
  <si>
    <t>نور الشماع</t>
  </si>
  <si>
    <t>نور حسين</t>
  </si>
  <si>
    <t>سمار</t>
  </si>
  <si>
    <t>نور علواني</t>
  </si>
  <si>
    <t>هبا العيسى</t>
  </si>
  <si>
    <t>هبة عرب</t>
  </si>
  <si>
    <t>هبه النقري</t>
  </si>
  <si>
    <t>عبد الباقي</t>
  </si>
  <si>
    <t>هبه قاسم</t>
  </si>
  <si>
    <t>هدية الكردي</t>
  </si>
  <si>
    <t>محمد حبيب</t>
  </si>
  <si>
    <t>همام السعيد</t>
  </si>
  <si>
    <t>احمد يحيى</t>
  </si>
  <si>
    <t>ناجية</t>
  </si>
  <si>
    <t>هوزان حاجي</t>
  </si>
  <si>
    <t>روجين</t>
  </si>
  <si>
    <t>هيفين عيسى</t>
  </si>
  <si>
    <t>زهيدة</t>
  </si>
  <si>
    <t>وئام علي</t>
  </si>
  <si>
    <t>وائل الحسين</t>
  </si>
  <si>
    <t>حسنة</t>
  </si>
  <si>
    <t>وداد الاحمر</t>
  </si>
  <si>
    <t>وطفه زيدان</t>
  </si>
  <si>
    <t>ولادة النبواني</t>
  </si>
  <si>
    <t xml:space="preserve">نها </t>
  </si>
  <si>
    <t>ياسر ياسين</t>
  </si>
  <si>
    <t>يامن دويري</t>
  </si>
  <si>
    <t>وديعة</t>
  </si>
  <si>
    <t>يزن حسن</t>
  </si>
  <si>
    <t>عمشة</t>
  </si>
  <si>
    <t>يزن سعيد</t>
  </si>
  <si>
    <t>مهاة</t>
  </si>
  <si>
    <t>يسار الدرويش</t>
  </si>
  <si>
    <t>نادرة</t>
  </si>
  <si>
    <t>ينال حسن</t>
  </si>
  <si>
    <t>محمد شريف</t>
  </si>
  <si>
    <t>فريدة الشيخ عثمان</t>
  </si>
  <si>
    <t xml:space="preserve">امين </t>
  </si>
  <si>
    <t>ابرار السنوسي</t>
  </si>
  <si>
    <t>احمد احمد</t>
  </si>
  <si>
    <t>بكر</t>
  </si>
  <si>
    <t>مليكه</t>
  </si>
  <si>
    <t>الاء الحبال</t>
  </si>
  <si>
    <t>الاء اللحام</t>
  </si>
  <si>
    <t>برهان</t>
  </si>
  <si>
    <t>بانا ماخوس</t>
  </si>
  <si>
    <t>رندا</t>
  </si>
  <si>
    <t>بسام علي</t>
  </si>
  <si>
    <t>جدعان الدخل الله</t>
  </si>
  <si>
    <t>حذيفة الحجي</t>
  </si>
  <si>
    <t>خلود الجغامي</t>
  </si>
  <si>
    <t>دعاء البرقاوي</t>
  </si>
  <si>
    <t>ديما محرز</t>
  </si>
  <si>
    <t>رؤى علي</t>
  </si>
  <si>
    <t>مسلم</t>
  </si>
  <si>
    <t>راما قنواتي</t>
  </si>
  <si>
    <t xml:space="preserve">عماد  </t>
  </si>
  <si>
    <t>ربيع وقاص</t>
  </si>
  <si>
    <t>رداد حسام الدين</t>
  </si>
  <si>
    <t>رزق العبي</t>
  </si>
  <si>
    <t>وهيبة</t>
  </si>
  <si>
    <t>رضوان الشرقاط</t>
  </si>
  <si>
    <t>ريتا مقداد</t>
  </si>
  <si>
    <t>شروق جعفر</t>
  </si>
  <si>
    <t>نهيده</t>
  </si>
  <si>
    <t>شمس الدين جلال الدين</t>
  </si>
  <si>
    <t>بهاء الدين</t>
  </si>
  <si>
    <t>بيناهي</t>
  </si>
  <si>
    <t>شيرين خليل</t>
  </si>
  <si>
    <t>صلاح الدين ابو فاشة</t>
  </si>
  <si>
    <t>طالب حمود</t>
  </si>
  <si>
    <t>نواظر</t>
  </si>
  <si>
    <t>علاء ابو ريا</t>
  </si>
  <si>
    <t>نهاية</t>
  </si>
  <si>
    <t>علي نيوف</t>
  </si>
  <si>
    <t>عمرو السباعي</t>
  </si>
  <si>
    <t>فادي الست</t>
  </si>
  <si>
    <t>رينا</t>
  </si>
  <si>
    <t>فاروح حسين</t>
  </si>
  <si>
    <t>فاطمه خليل</t>
  </si>
  <si>
    <t xml:space="preserve">سليم </t>
  </si>
  <si>
    <t>لؤي دعبول</t>
  </si>
  <si>
    <t>ليلاس التركماني</t>
  </si>
  <si>
    <t>محمد عبد القادر</t>
  </si>
  <si>
    <t>طيبه</t>
  </si>
  <si>
    <t>محمد معاذ الشلهوب</t>
  </si>
  <si>
    <t>ذيب</t>
  </si>
  <si>
    <t>مرهف البهنسي</t>
  </si>
  <si>
    <t>محمد عدنان</t>
  </si>
  <si>
    <t>لطيفه</t>
  </si>
  <si>
    <t>مروه قصار</t>
  </si>
  <si>
    <t>راتبا</t>
  </si>
  <si>
    <t>مناف هنديه</t>
  </si>
  <si>
    <t>نوار علي</t>
  </si>
  <si>
    <t>نور الهدى عبد الله</t>
  </si>
  <si>
    <t>هبة الله محمد</t>
  </si>
  <si>
    <t>هزار عقول</t>
  </si>
  <si>
    <t>وعد الخويجي</t>
  </si>
  <si>
    <t>فادية</t>
  </si>
  <si>
    <t>سومر صارم</t>
  </si>
  <si>
    <t>رقيبه</t>
  </si>
  <si>
    <t>ابراهيم المجارحي</t>
  </si>
  <si>
    <t xml:space="preserve">جواد فبلان </t>
  </si>
  <si>
    <t>خليل غنام</t>
  </si>
  <si>
    <t>سحر  مكارم</t>
  </si>
  <si>
    <t>سومر يوسف</t>
  </si>
  <si>
    <t>عبدالله الشلاح</t>
  </si>
  <si>
    <t>محمد بلال</t>
  </si>
  <si>
    <t>عزيز ابراهيم</t>
  </si>
  <si>
    <t>عهد صقور</t>
  </si>
  <si>
    <t>مزيد جنيدي</t>
  </si>
  <si>
    <t>مهند عرابي</t>
  </si>
  <si>
    <t>بازيد</t>
  </si>
  <si>
    <t>نوره الصيني</t>
  </si>
  <si>
    <t>امل خدوج</t>
  </si>
  <si>
    <t>اسعاف</t>
  </si>
  <si>
    <t>ليانا دحدوح</t>
  </si>
  <si>
    <t>رانية</t>
  </si>
  <si>
    <t xml:space="preserve">الماسة كنجو </t>
  </si>
  <si>
    <t>احمد الشهابي</t>
  </si>
  <si>
    <t>ادهم السيد احمد</t>
  </si>
  <si>
    <t>ادونيس جمالو</t>
  </si>
  <si>
    <t>اراس حاجي</t>
  </si>
  <si>
    <t>الاء المحمد</t>
  </si>
  <si>
    <t>امجد الحريري</t>
  </si>
  <si>
    <t>انجيلا حسن</t>
  </si>
  <si>
    <t>نديم</t>
  </si>
  <si>
    <t>جولين حميدان</t>
  </si>
  <si>
    <t>حسين القرعوش</t>
  </si>
  <si>
    <t>حنين اولاد</t>
  </si>
  <si>
    <t>زيدان</t>
  </si>
  <si>
    <t>نجاة</t>
  </si>
  <si>
    <t>خليل ابراهيم</t>
  </si>
  <si>
    <t>ديمة الرنتيسي</t>
  </si>
  <si>
    <t>عزت</t>
  </si>
  <si>
    <t>حورية</t>
  </si>
  <si>
    <t>راني شربو</t>
  </si>
  <si>
    <t>فردوس</t>
  </si>
  <si>
    <t>زينب جمعه</t>
  </si>
  <si>
    <t>ساهر الموسى</t>
  </si>
  <si>
    <t>مناء</t>
  </si>
  <si>
    <t>ضياء القطيفان</t>
  </si>
  <si>
    <t>طريف الخشن</t>
  </si>
  <si>
    <t>عائشه احمد</t>
  </si>
  <si>
    <t>عامر بارافي</t>
  </si>
  <si>
    <t>هفال</t>
  </si>
  <si>
    <t>عبد الله صقر</t>
  </si>
  <si>
    <t>علي فاضل</t>
  </si>
  <si>
    <t>عهد المتني</t>
  </si>
  <si>
    <t>عاطف</t>
  </si>
  <si>
    <t>كناري الضيب العبودي</t>
  </si>
  <si>
    <t>لين حسن</t>
  </si>
  <si>
    <t>وجد</t>
  </si>
  <si>
    <t>لينا زين الدين</t>
  </si>
  <si>
    <t>محمد بيرم</t>
  </si>
  <si>
    <t>محمد خالد الخطيب</t>
  </si>
  <si>
    <t>محمد وليد</t>
  </si>
  <si>
    <t xml:space="preserve">رباب </t>
  </si>
  <si>
    <t>محمد سعيد حسن</t>
  </si>
  <si>
    <t>بهيه</t>
  </si>
  <si>
    <t>منال اسماعيل</t>
  </si>
  <si>
    <t>منى ركابي</t>
  </si>
  <si>
    <t>محمد مختار</t>
  </si>
  <si>
    <t>ميريم عازر</t>
  </si>
  <si>
    <t>ميزر الحمد</t>
  </si>
  <si>
    <t>نازك الغوراني</t>
  </si>
  <si>
    <t>نبراس صبح</t>
  </si>
  <si>
    <t>نعيم الفيل</t>
  </si>
  <si>
    <t>هبا منصور</t>
  </si>
  <si>
    <t>وسيم حسيان</t>
  </si>
  <si>
    <t>وسيم عبد ربه</t>
  </si>
  <si>
    <t>محمد شيخ ابراهيم</t>
  </si>
  <si>
    <t>رفعات الذياب</t>
  </si>
  <si>
    <t>ملهم سلهب</t>
  </si>
  <si>
    <t>احمد ابراهيم الكلش</t>
  </si>
  <si>
    <t>عبد الفتاح</t>
  </si>
  <si>
    <t>احمد مدلل</t>
  </si>
  <si>
    <t>احمد منذر</t>
  </si>
  <si>
    <t>المنتصر لله</t>
  </si>
  <si>
    <t>اسامه قرفول</t>
  </si>
  <si>
    <t>اياد العودات</t>
  </si>
  <si>
    <t>همام</t>
  </si>
  <si>
    <t>ايناس الخطيب</t>
  </si>
  <si>
    <t>تماضر الزعبي</t>
  </si>
  <si>
    <t>حسام ابوزيد</t>
  </si>
  <si>
    <t>رندا فرج</t>
  </si>
  <si>
    <t>ريمه الحسين</t>
  </si>
  <si>
    <t>سناريا كاوردي</t>
  </si>
  <si>
    <t>محمد حسام</t>
  </si>
  <si>
    <t>صديقه</t>
  </si>
  <si>
    <t>سوزان صوان</t>
  </si>
  <si>
    <t>سوسن مخلوطه</t>
  </si>
  <si>
    <t>شروق جبالي</t>
  </si>
  <si>
    <t>شيم حمشو</t>
  </si>
  <si>
    <t>طارق المقدم</t>
  </si>
  <si>
    <t>عبد الله الرز</t>
  </si>
  <si>
    <t>عرفان محب الدين</t>
  </si>
  <si>
    <t>فرح جمول</t>
  </si>
  <si>
    <t>كارولين نعلبنديان</t>
  </si>
  <si>
    <t>صوغومون</t>
  </si>
  <si>
    <t>مرال</t>
  </si>
  <si>
    <t>كبرئيل شمعون</t>
  </si>
  <si>
    <t>لوريس</t>
  </si>
  <si>
    <t>محمد اللوباني</t>
  </si>
  <si>
    <t>عبله</t>
  </si>
  <si>
    <t>محمد المنزل</t>
  </si>
  <si>
    <t>كلش</t>
  </si>
  <si>
    <t>وضحه</t>
  </si>
  <si>
    <t>محمد فارس المولوي</t>
  </si>
  <si>
    <t>هالة</t>
  </si>
  <si>
    <t>معاوية رجا</t>
  </si>
  <si>
    <t>سكينة</t>
  </si>
  <si>
    <t>منا بيرقدار</t>
  </si>
  <si>
    <t>منور بيرقدار</t>
  </si>
  <si>
    <t>منار السمان</t>
  </si>
  <si>
    <t>ميس العلي</t>
  </si>
  <si>
    <t>ناديا بدر</t>
  </si>
  <si>
    <t>نادين الجمعه</t>
  </si>
  <si>
    <t>خالدية</t>
  </si>
  <si>
    <t>نور الهندي</t>
  </si>
  <si>
    <t>نبيلة</t>
  </si>
  <si>
    <t>نورهان الخلف</t>
  </si>
  <si>
    <t>همرين يوسف</t>
  </si>
  <si>
    <t>ابو زيد</t>
  </si>
  <si>
    <t>منيفه</t>
  </si>
  <si>
    <t>وائل المصري</t>
  </si>
  <si>
    <t>وليد حمزة الامام</t>
  </si>
  <si>
    <t>نايله</t>
  </si>
  <si>
    <t>ابي السعدي</t>
  </si>
  <si>
    <t>احمد ابو شقير</t>
  </si>
  <si>
    <t>امجد محاسن</t>
  </si>
  <si>
    <t>نصر</t>
  </si>
  <si>
    <t>مدينه</t>
  </si>
  <si>
    <t>جيما كشاكيل</t>
  </si>
  <si>
    <t>خالد الخطيب</t>
  </si>
  <si>
    <t>تماضر</t>
  </si>
  <si>
    <t>ديما الحرستاني</t>
  </si>
  <si>
    <t>رؤى ابو زرد</t>
  </si>
  <si>
    <t>رافت العساف</t>
  </si>
  <si>
    <t>سامي العساف</t>
  </si>
  <si>
    <t>سومر حيدر</t>
  </si>
  <si>
    <t>عادل المعلم</t>
  </si>
  <si>
    <t>عفيف صبوره</t>
  </si>
  <si>
    <t>محمد نزيه</t>
  </si>
  <si>
    <t>عمار هلال</t>
  </si>
  <si>
    <t>فداء نعمه</t>
  </si>
  <si>
    <t>ادوار</t>
  </si>
  <si>
    <t>هنا</t>
  </si>
  <si>
    <t>قينان ابراهيم</t>
  </si>
  <si>
    <t>كنانة احمد علي</t>
  </si>
  <si>
    <t>كنده عاشور</t>
  </si>
  <si>
    <t>لارا خضير شيخ الحدادين</t>
  </si>
  <si>
    <t>مؤيد العوا</t>
  </si>
  <si>
    <t>مؤيد المصري</t>
  </si>
  <si>
    <t>مؤيد زين</t>
  </si>
  <si>
    <t>محمد درويش</t>
  </si>
  <si>
    <t>محمد نشار</t>
  </si>
  <si>
    <t>محمد هادي زيدان</t>
  </si>
  <si>
    <t>تركي</t>
  </si>
  <si>
    <t>محمود اللحام</t>
  </si>
  <si>
    <t>مروة ابو شعير</t>
  </si>
  <si>
    <t>معاذ ابو بكر</t>
  </si>
  <si>
    <t>منير نحات</t>
  </si>
  <si>
    <t>مياس برازي</t>
  </si>
  <si>
    <t>محمد مهند</t>
  </si>
  <si>
    <t>ميس جحجاح</t>
  </si>
  <si>
    <t>كنينه</t>
  </si>
  <si>
    <t>ميساء خليفة</t>
  </si>
  <si>
    <t>ناريس ايوب</t>
  </si>
  <si>
    <t>لانا</t>
  </si>
  <si>
    <t>نجوى الحلبي</t>
  </si>
  <si>
    <t>غفران</t>
  </si>
  <si>
    <t>ندى ابو شعير</t>
  </si>
  <si>
    <t>نيفين عازر</t>
  </si>
  <si>
    <t>استيلا</t>
  </si>
  <si>
    <t>هادي التكله</t>
  </si>
  <si>
    <t>هيثم قدوره</t>
  </si>
  <si>
    <t>يوسف مهاوش</t>
  </si>
  <si>
    <t>عوض</t>
  </si>
  <si>
    <t>ميادة رحال</t>
  </si>
  <si>
    <t>انس بدين</t>
  </si>
  <si>
    <t>احمد خضره</t>
  </si>
  <si>
    <t>احمد كعور</t>
  </si>
  <si>
    <t>رسمي</t>
  </si>
  <si>
    <t>انطوان قسيس</t>
  </si>
  <si>
    <t>ميريام</t>
  </si>
  <si>
    <t>ايهم موازيني</t>
  </si>
  <si>
    <t>باسل ابو ركبة</t>
  </si>
  <si>
    <t>بشار رزق</t>
  </si>
  <si>
    <t>لولا</t>
  </si>
  <si>
    <t>دانيال ابو زيدان</t>
  </si>
  <si>
    <t>راما ابوكلام</t>
  </si>
  <si>
    <t>رامي عبد الوهاب زرزور</t>
  </si>
  <si>
    <t>رنا الحلاق</t>
  </si>
  <si>
    <t>محمد زهير</t>
  </si>
  <si>
    <t>رنيم الحبال</t>
  </si>
  <si>
    <t>رهف القلعي</t>
  </si>
  <si>
    <t>امتثال</t>
  </si>
  <si>
    <t>ساره الشماس</t>
  </si>
  <si>
    <t>ماري</t>
  </si>
  <si>
    <t>ساندرا اشقر</t>
  </si>
  <si>
    <t>شام حموش</t>
  </si>
  <si>
    <t>علا بركات</t>
  </si>
  <si>
    <t>علاء اليازجي</t>
  </si>
  <si>
    <t>مؤمنة محمد</t>
  </si>
  <si>
    <t>ماريا شلهوب</t>
  </si>
  <si>
    <t>مادلين</t>
  </si>
  <si>
    <t>محمد خالد جمعة</t>
  </si>
  <si>
    <t>عنفوان</t>
  </si>
  <si>
    <t>محمد خلوف</t>
  </si>
  <si>
    <t>محمود محمود</t>
  </si>
  <si>
    <t>مروة خليفة</t>
  </si>
  <si>
    <t>مصطفى البقاعي</t>
  </si>
  <si>
    <t>عبد الوهاب</t>
  </si>
  <si>
    <t>دوله</t>
  </si>
  <si>
    <t>معين خليل</t>
  </si>
  <si>
    <t>ملاك المصري</t>
  </si>
  <si>
    <t>نورالهدى</t>
  </si>
  <si>
    <t>نادرة كم نقش</t>
  </si>
  <si>
    <t>نديم مظلوم</t>
  </si>
  <si>
    <t>عاطفه</t>
  </si>
  <si>
    <t>نضال رابعه</t>
  </si>
  <si>
    <t>نوره رزوق</t>
  </si>
  <si>
    <t>نوره ضبيان</t>
  </si>
  <si>
    <t>وليده</t>
  </si>
  <si>
    <t>هالة الصالح</t>
  </si>
  <si>
    <t>هبه الفياض</t>
  </si>
  <si>
    <t>وليد الحاج عيسى</t>
  </si>
  <si>
    <t>فاطمه فته</t>
  </si>
  <si>
    <t xml:space="preserve">هيفاء </t>
  </si>
  <si>
    <t>ايات الرمضان</t>
  </si>
  <si>
    <t>خالد السليمان</t>
  </si>
  <si>
    <t>عيد</t>
  </si>
  <si>
    <t>خلود المتني</t>
  </si>
  <si>
    <t>مسلط سعيد</t>
  </si>
  <si>
    <t>امرية</t>
  </si>
  <si>
    <t>رجاء شيباني</t>
  </si>
  <si>
    <t>سليمان حيدر</t>
  </si>
  <si>
    <t>شذى العطري</t>
  </si>
  <si>
    <t>عمر كوكش</t>
  </si>
  <si>
    <t>وفيقة</t>
  </si>
  <si>
    <t>فاطمه دبين</t>
  </si>
  <si>
    <t>فرح الاحمد</t>
  </si>
  <si>
    <t>مجد كردي</t>
  </si>
  <si>
    <t>مروه عرعاش</t>
  </si>
  <si>
    <t>مميز الاغواني</t>
  </si>
  <si>
    <t>منار نقشبندي</t>
  </si>
  <si>
    <t>احمد فهد</t>
  </si>
  <si>
    <t>برلنتي</t>
  </si>
  <si>
    <t>ميسر الزعبي</t>
  </si>
  <si>
    <t>نورهان حيدر</t>
  </si>
  <si>
    <t>هبه حمدان</t>
  </si>
  <si>
    <t>هويدا</t>
  </si>
  <si>
    <t>حسن اسد</t>
  </si>
  <si>
    <t>الحسين الحسن</t>
  </si>
  <si>
    <t>حنين عقلة</t>
  </si>
  <si>
    <t>رامي تلاج</t>
  </si>
  <si>
    <t>رزان جحا</t>
  </si>
  <si>
    <t>محمد فواز</t>
  </si>
  <si>
    <t>رماح صقر</t>
  </si>
  <si>
    <t>ندا</t>
  </si>
  <si>
    <t>روزه سليمان</t>
  </si>
  <si>
    <t>عبد المسيح</t>
  </si>
  <si>
    <t>ساندرا دلول</t>
  </si>
  <si>
    <t>ميلاد</t>
  </si>
  <si>
    <t>فيرا</t>
  </si>
  <si>
    <t>عائده عماد</t>
  </si>
  <si>
    <t>غصن</t>
  </si>
  <si>
    <t>عائشه حمدان</t>
  </si>
  <si>
    <t>عبد الرؤوف</t>
  </si>
  <si>
    <t>عفراء نصره</t>
  </si>
  <si>
    <t xml:space="preserve">جمال  </t>
  </si>
  <si>
    <t>تمره</t>
  </si>
  <si>
    <t>علياء الحجار</t>
  </si>
  <si>
    <t>وسيم</t>
  </si>
  <si>
    <t>قاسم العذبه</t>
  </si>
  <si>
    <t>مرتضى</t>
  </si>
  <si>
    <t>ماجدولين السهلي</t>
  </si>
  <si>
    <t>نصري</t>
  </si>
  <si>
    <t>مجد زين</t>
  </si>
  <si>
    <t>محمد عمار المصري</t>
  </si>
  <si>
    <t>أحمد صابر</t>
  </si>
  <si>
    <t>ميلاد هندي</t>
  </si>
  <si>
    <t>ممتاز</t>
  </si>
  <si>
    <t>نتالي ابراهيم</t>
  </si>
  <si>
    <t>ندى قريط</t>
  </si>
  <si>
    <t>نغم حمزه</t>
  </si>
  <si>
    <t>هبة الابراهيم</t>
  </si>
  <si>
    <t>شحيدة</t>
  </si>
  <si>
    <t>هديل عزام</t>
  </si>
  <si>
    <t>هناء كنجو</t>
  </si>
  <si>
    <t>هيا الحميدي المفرح</t>
  </si>
  <si>
    <t>حسون</t>
  </si>
  <si>
    <t>هيام البيطار</t>
  </si>
  <si>
    <t>شريف</t>
  </si>
  <si>
    <t>أمنة</t>
  </si>
  <si>
    <t>وسام الكردي</t>
  </si>
  <si>
    <t>امورة البري</t>
  </si>
  <si>
    <t>رنوه</t>
  </si>
  <si>
    <t>العنود بلان</t>
  </si>
  <si>
    <t>مقبولي</t>
  </si>
  <si>
    <t>خوله ابو كم</t>
  </si>
  <si>
    <t>رزان محمود الحسين</t>
  </si>
  <si>
    <t>سارة المنديل</t>
  </si>
  <si>
    <t>سوزان الخماش</t>
  </si>
  <si>
    <t>عبير رباح</t>
  </si>
  <si>
    <t>عطا</t>
  </si>
  <si>
    <t>مونال</t>
  </si>
  <si>
    <t>عروبه نصر</t>
  </si>
  <si>
    <t>لميا</t>
  </si>
  <si>
    <t>عفراء خضور</t>
  </si>
  <si>
    <t>سكيينه</t>
  </si>
  <si>
    <t>غاليه الحلبي</t>
  </si>
  <si>
    <t>مشيرى العباس</t>
  </si>
  <si>
    <t>نشيده</t>
  </si>
  <si>
    <t>نور الفاحلي</t>
  </si>
  <si>
    <t>اسد</t>
  </si>
  <si>
    <t>نور الهدى السحار</t>
  </si>
  <si>
    <t>زبيدة</t>
  </si>
  <si>
    <t>نيرمين صالح</t>
  </si>
  <si>
    <t>هلا معروف</t>
  </si>
  <si>
    <t>سلمه</t>
  </si>
  <si>
    <t>هيا حجله</t>
  </si>
  <si>
    <t>ميرنا حميدان</t>
  </si>
</sst>
</file>

<file path=xl/styles.xml><?xml version="1.0" encoding="utf-8"?>
<styleSheet xmlns="http://schemas.openxmlformats.org/spreadsheetml/2006/main">
  <numFmts count="1">
    <numFmt numFmtId="164" formatCode="[$-1010000]d/m/yyyy;@"/>
  </numFmts>
  <fonts count="91">
    <font>
      <sz val="11"/>
      <color theme="1"/>
      <name val="Arial"/>
      <family val="2"/>
      <scheme val="minor"/>
    </font>
    <font>
      <b/>
      <sz val="10"/>
      <name val="Arial"/>
      <family val="2"/>
    </font>
    <font>
      <b/>
      <sz val="16"/>
      <name val="Arial"/>
      <family val="2"/>
    </font>
    <font>
      <b/>
      <sz val="12"/>
      <name val="Arial"/>
      <family val="2"/>
    </font>
    <font>
      <b/>
      <sz val="12"/>
      <name val="Sakkal Majalla"/>
    </font>
    <font>
      <b/>
      <sz val="14"/>
      <name val="Arial"/>
      <family val="2"/>
    </font>
    <font>
      <b/>
      <sz val="11"/>
      <name val="Arial"/>
      <family val="2"/>
    </font>
    <font>
      <sz val="11"/>
      <name val="Arial"/>
      <family val="2"/>
    </font>
    <font>
      <sz val="12"/>
      <name val="Arial"/>
      <family val="2"/>
    </font>
    <font>
      <sz val="14"/>
      <name val="Arial"/>
      <family val="2"/>
    </font>
    <font>
      <sz val="10"/>
      <name val="Arial"/>
      <family val="2"/>
    </font>
    <font>
      <sz val="10"/>
      <name val="Traditional Arabic"/>
      <family val="1"/>
    </font>
    <font>
      <u/>
      <sz val="14"/>
      <name val="Arial"/>
      <family val="2"/>
    </font>
    <font>
      <sz val="11"/>
      <color theme="0"/>
      <name val="Arial"/>
      <family val="2"/>
      <scheme val="minor"/>
    </font>
    <font>
      <u/>
      <sz val="10"/>
      <color theme="10"/>
      <name val="Arial"/>
      <family val="2"/>
    </font>
    <font>
      <b/>
      <sz val="11"/>
      <color theme="1"/>
      <name val="Arial"/>
      <family val="2"/>
      <scheme val="minor"/>
    </font>
    <font>
      <sz val="11"/>
      <color rgb="FFFF0000"/>
      <name val="Arial"/>
      <family val="2"/>
      <scheme val="minor"/>
    </font>
    <font>
      <b/>
      <sz val="10"/>
      <color rgb="FFFF0000"/>
      <name val="Arial"/>
      <family val="2"/>
    </font>
    <font>
      <sz val="10"/>
      <color rgb="FFFF0000"/>
      <name val="Arial"/>
      <family val="2"/>
    </font>
    <font>
      <b/>
      <sz val="14"/>
      <color rgb="FFFF0000"/>
      <name val="Arial"/>
      <family val="2"/>
    </font>
    <font>
      <sz val="14"/>
      <color rgb="FFFF0000"/>
      <name val="Arial"/>
      <family val="2"/>
    </font>
    <font>
      <u/>
      <sz val="10"/>
      <color rgb="FFFF0000"/>
      <name val="Arial"/>
      <family val="2"/>
    </font>
    <font>
      <sz val="11"/>
      <color rgb="FFFF0000"/>
      <name val="Arial"/>
      <family val="2"/>
    </font>
    <font>
      <b/>
      <sz val="11"/>
      <color rgb="FFFF0000"/>
      <name val="Arial"/>
      <family val="2"/>
    </font>
    <font>
      <b/>
      <sz val="16"/>
      <color rgb="FFFF0000"/>
      <name val="Arial"/>
      <family val="2"/>
    </font>
    <font>
      <b/>
      <sz val="8"/>
      <color rgb="FFFF0000"/>
      <name val="Arial"/>
      <family val="2"/>
    </font>
    <font>
      <b/>
      <sz val="12"/>
      <color rgb="FFFF0000"/>
      <name val="Arial"/>
      <family val="2"/>
    </font>
    <font>
      <sz val="12"/>
      <color rgb="FFFF0000"/>
      <name val="Arial"/>
      <family val="2"/>
    </font>
    <font>
      <sz val="10"/>
      <color rgb="FFFF0000"/>
      <name val="Traditional Arabic"/>
      <family val="1"/>
    </font>
    <font>
      <sz val="12"/>
      <color theme="1"/>
      <name val="Arial"/>
      <family val="2"/>
      <scheme val="minor"/>
    </font>
    <font>
      <b/>
      <sz val="12"/>
      <color theme="1"/>
      <name val="Arial"/>
      <family val="2"/>
      <scheme val="minor"/>
    </font>
    <font>
      <b/>
      <sz val="12"/>
      <color rgb="FFFF0000"/>
      <name val="Arial"/>
      <family val="2"/>
      <scheme val="minor"/>
    </font>
    <font>
      <b/>
      <sz val="14"/>
      <color theme="1"/>
      <name val="Arial"/>
      <family val="2"/>
      <scheme val="minor"/>
    </font>
    <font>
      <b/>
      <sz val="16"/>
      <color theme="0"/>
      <name val="Arial"/>
      <family val="2"/>
    </font>
    <font>
      <b/>
      <sz val="11"/>
      <name val="Arial"/>
      <family val="2"/>
      <scheme val="minor"/>
    </font>
    <font>
      <b/>
      <sz val="14"/>
      <color theme="1"/>
      <name val="Times New Roman"/>
      <family val="1"/>
      <scheme val="major"/>
    </font>
    <font>
      <sz val="11"/>
      <name val="Arial"/>
      <family val="2"/>
      <scheme val="minor"/>
    </font>
    <font>
      <sz val="10"/>
      <color theme="1"/>
      <name val="Arial"/>
      <family val="2"/>
      <scheme val="minor"/>
    </font>
    <font>
      <b/>
      <sz val="14"/>
      <color theme="0"/>
      <name val="Arial"/>
      <family val="2"/>
      <scheme val="minor"/>
    </font>
    <font>
      <b/>
      <sz val="14"/>
      <color theme="8" tint="-0.249977111117893"/>
      <name val="Arial"/>
      <family val="2"/>
      <scheme val="minor"/>
    </font>
    <font>
      <b/>
      <sz val="12"/>
      <name val="Arial"/>
      <family val="2"/>
      <scheme val="minor"/>
    </font>
    <font>
      <b/>
      <sz val="14"/>
      <color rgb="FFFF0000"/>
      <name val="Arial"/>
      <family val="2"/>
      <scheme val="minor"/>
    </font>
    <font>
      <b/>
      <sz val="16"/>
      <color theme="1"/>
      <name val="Arial"/>
      <family val="2"/>
      <scheme val="minor"/>
    </font>
    <font>
      <b/>
      <u/>
      <sz val="12"/>
      <color rgb="FFFF0000"/>
      <name val="Arial"/>
      <family val="2"/>
    </font>
    <font>
      <sz val="14"/>
      <color theme="10"/>
      <name val="Arial"/>
      <family val="2"/>
    </font>
    <font>
      <b/>
      <u/>
      <sz val="12"/>
      <color rgb="FF0070C0"/>
      <name val="Arial"/>
      <family val="2"/>
    </font>
    <font>
      <b/>
      <sz val="11"/>
      <color rgb="FF0070C0"/>
      <name val="Arial"/>
      <family val="2"/>
    </font>
    <font>
      <b/>
      <sz val="14"/>
      <color theme="7" tint="0.59999389629810485"/>
      <name val="Arial"/>
      <family val="2"/>
      <scheme val="minor"/>
    </font>
    <font>
      <b/>
      <sz val="18"/>
      <color theme="1"/>
      <name val="Arial"/>
      <family val="2"/>
      <scheme val="minor"/>
    </font>
    <font>
      <b/>
      <sz val="20"/>
      <color rgb="FFFF0000"/>
      <name val="Arial"/>
      <family val="2"/>
      <scheme val="minor"/>
    </font>
    <font>
      <b/>
      <u/>
      <sz val="12"/>
      <color theme="10"/>
      <name val="Arial"/>
      <family val="2"/>
    </font>
    <font>
      <sz val="16"/>
      <color theme="1"/>
      <name val="Arial"/>
      <family val="2"/>
      <scheme val="minor"/>
    </font>
    <font>
      <u/>
      <sz val="18"/>
      <color theme="10"/>
      <name val="Arial"/>
      <family val="2"/>
    </font>
    <font>
      <b/>
      <sz val="14"/>
      <name val="Arial"/>
      <family val="2"/>
      <scheme val="minor"/>
    </font>
    <font>
      <b/>
      <sz val="12"/>
      <color theme="0"/>
      <name val="Arial"/>
      <family val="2"/>
    </font>
    <font>
      <b/>
      <sz val="16"/>
      <color theme="0"/>
      <name val="Arial"/>
      <family val="2"/>
      <scheme val="minor"/>
    </font>
    <font>
      <sz val="12"/>
      <color theme="0"/>
      <name val="Arial"/>
      <family val="2"/>
      <scheme val="minor"/>
    </font>
    <font>
      <b/>
      <sz val="10"/>
      <color theme="0"/>
      <name val="Arial"/>
      <family val="2"/>
    </font>
    <font>
      <b/>
      <sz val="11"/>
      <color rgb="FFFF0000"/>
      <name val="Arial"/>
      <family val="2"/>
      <scheme val="minor"/>
    </font>
    <font>
      <b/>
      <sz val="10"/>
      <color theme="1"/>
      <name val="Times New Roman"/>
      <family val="1"/>
      <scheme val="major"/>
    </font>
    <font>
      <b/>
      <sz val="13"/>
      <color rgb="FFFF0000"/>
      <name val="Arial"/>
      <family val="2"/>
      <scheme val="minor"/>
    </font>
    <font>
      <b/>
      <sz val="8"/>
      <name val="Arial"/>
      <family val="2"/>
      <scheme val="minor"/>
    </font>
    <font>
      <b/>
      <sz val="16"/>
      <name val="Arial"/>
      <family val="2"/>
      <scheme val="minor"/>
    </font>
    <font>
      <b/>
      <sz val="8"/>
      <name val="Arial"/>
      <family val="2"/>
    </font>
    <font>
      <sz val="8"/>
      <name val="Arial"/>
      <family val="2"/>
      <scheme val="minor"/>
    </font>
    <font>
      <sz val="11"/>
      <color theme="5" tint="0.59999389629810485"/>
      <name val="Arial"/>
      <family val="2"/>
      <scheme val="minor"/>
    </font>
    <font>
      <sz val="8"/>
      <color theme="1"/>
      <name val="Arial"/>
      <family val="2"/>
      <scheme val="minor"/>
    </font>
    <font>
      <b/>
      <sz val="12"/>
      <color rgb="FFFF0000"/>
      <name val="Sakkal Majalla"/>
    </font>
    <font>
      <sz val="8"/>
      <name val="Arial"/>
      <family val="2"/>
    </font>
    <font>
      <b/>
      <sz val="11"/>
      <name val="Sakkal Majalla"/>
    </font>
    <font>
      <b/>
      <sz val="11"/>
      <color theme="1"/>
      <name val="Sakkal Majalla"/>
    </font>
    <font>
      <b/>
      <sz val="12"/>
      <color theme="1"/>
      <name val="Sakkal Majalla"/>
    </font>
    <font>
      <b/>
      <sz val="20"/>
      <color theme="1"/>
      <name val="Arial"/>
      <family val="2"/>
      <scheme val="minor"/>
    </font>
    <font>
      <b/>
      <u/>
      <sz val="16"/>
      <color theme="10"/>
      <name val="Arial"/>
      <family val="2"/>
    </font>
    <font>
      <sz val="10"/>
      <color theme="1"/>
      <name val="Sakkal Majalla"/>
    </font>
    <font>
      <sz val="9"/>
      <color theme="1"/>
      <name val="Arial"/>
      <family val="2"/>
      <scheme val="minor"/>
    </font>
    <font>
      <b/>
      <sz val="16"/>
      <color theme="1"/>
      <name val="Sakkal Majalla"/>
    </font>
    <font>
      <sz val="11"/>
      <color theme="1"/>
      <name val="Sakkal Majalla"/>
    </font>
    <font>
      <b/>
      <sz val="18"/>
      <color theme="1"/>
      <name val="Sakkal Majalla"/>
    </font>
    <font>
      <b/>
      <sz val="14"/>
      <color rgb="FFFF0000"/>
      <name val="Sakkal Majalla"/>
    </font>
    <font>
      <b/>
      <sz val="14"/>
      <color theme="1"/>
      <name val="Sakkal Majalla"/>
    </font>
    <font>
      <b/>
      <sz val="18"/>
      <color rgb="FFFF0000"/>
      <name val="Sakkal Majalla"/>
    </font>
    <font>
      <b/>
      <sz val="14"/>
      <color theme="0"/>
      <name val="Sakkal Majalla"/>
    </font>
    <font>
      <b/>
      <u/>
      <sz val="14"/>
      <color theme="0"/>
      <name val="Sakkal Majalla"/>
    </font>
    <font>
      <sz val="14"/>
      <color theme="0"/>
      <name val="Sakkal Majalla"/>
    </font>
    <font>
      <sz val="11"/>
      <color theme="0"/>
      <name val="Sakkal Majalla"/>
    </font>
    <font>
      <b/>
      <u/>
      <sz val="16"/>
      <color theme="0"/>
      <name val="Sakkal Majalla"/>
    </font>
    <font>
      <sz val="14"/>
      <color theme="1"/>
      <name val="Sakkal Majalla"/>
    </font>
    <font>
      <b/>
      <sz val="16"/>
      <color rgb="FFFF0000"/>
      <name val="Sakkal Majalla"/>
    </font>
    <font>
      <b/>
      <u/>
      <sz val="12"/>
      <color theme="10"/>
      <name val="Sakkal Majalla"/>
    </font>
    <font>
      <b/>
      <sz val="16"/>
      <color rgb="FF0070C0"/>
      <name val="Sakkal Majalla"/>
    </font>
  </fonts>
  <fills count="24">
    <fill>
      <patternFill patternType="none"/>
    </fill>
    <fill>
      <patternFill patternType="gray125"/>
    </fill>
    <fill>
      <patternFill patternType="solid">
        <fgColor indexed="9"/>
        <bgColor indexed="64"/>
      </patternFill>
    </fill>
    <fill>
      <patternFill patternType="solid">
        <fgColor theme="4" tint="0.79998168889431442"/>
        <bgColor indexed="64"/>
      </patternFill>
    </fill>
    <fill>
      <patternFill patternType="solid">
        <fgColor theme="7" tint="0.59999389629810485"/>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theme="3" tint="0.59999389629810485"/>
        <bgColor indexed="64"/>
      </patternFill>
    </fill>
    <fill>
      <patternFill patternType="solid">
        <fgColor theme="5" tint="0.39997558519241921"/>
        <bgColor indexed="64"/>
      </patternFill>
    </fill>
    <fill>
      <patternFill patternType="solid">
        <fgColor theme="7" tint="0.79998168889431442"/>
        <bgColor indexed="64"/>
      </patternFill>
    </fill>
    <fill>
      <patternFill patternType="solid">
        <fgColor theme="1"/>
        <bgColor indexed="64"/>
      </patternFill>
    </fill>
    <fill>
      <patternFill patternType="solid">
        <fgColor theme="8" tint="0.59999389629810485"/>
        <bgColor indexed="64"/>
      </patternFill>
    </fill>
    <fill>
      <patternFill patternType="solid">
        <fgColor theme="4" tint="-0.249977111117893"/>
        <bgColor indexed="64"/>
      </patternFill>
    </fill>
    <fill>
      <patternFill patternType="solid">
        <fgColor theme="8" tint="-0.249977111117893"/>
        <bgColor indexed="64"/>
      </patternFill>
    </fill>
    <fill>
      <patternFill patternType="solid">
        <fgColor theme="8" tint="0.79998168889431442"/>
        <bgColor indexed="64"/>
      </patternFill>
    </fill>
    <fill>
      <patternFill patternType="solid">
        <fgColor theme="9" tint="0.59999389629810485"/>
        <bgColor indexed="64"/>
      </patternFill>
    </fill>
    <fill>
      <patternFill patternType="solid">
        <fgColor theme="0" tint="-4.9989318521683403E-2"/>
        <bgColor indexed="64"/>
      </patternFill>
    </fill>
    <fill>
      <patternFill patternType="solid">
        <fgColor theme="5" tint="0.59999389629810485"/>
        <bgColor indexed="64"/>
      </patternFill>
    </fill>
    <fill>
      <patternFill patternType="solid">
        <fgColor theme="9"/>
        <bgColor indexed="64"/>
      </patternFill>
    </fill>
    <fill>
      <patternFill patternType="solid">
        <fgColor theme="6" tint="0.39997558519241921"/>
        <bgColor indexed="64"/>
      </patternFill>
    </fill>
    <fill>
      <patternFill patternType="solid">
        <fgColor theme="8" tint="-0.499984740745262"/>
        <bgColor indexed="64"/>
      </patternFill>
    </fill>
    <fill>
      <patternFill patternType="solid">
        <fgColor rgb="FFFF0000"/>
        <bgColor indexed="64"/>
      </patternFill>
    </fill>
    <fill>
      <patternFill patternType="solid">
        <fgColor theme="2" tint="-9.9978637043366805E-2"/>
        <bgColor indexed="64"/>
      </patternFill>
    </fill>
    <fill>
      <patternFill patternType="solid">
        <fgColor theme="0" tint="-0.14999847407452621"/>
        <bgColor indexed="64"/>
      </patternFill>
    </fill>
  </fills>
  <borders count="161">
    <border>
      <left/>
      <right/>
      <top/>
      <bottom/>
      <diagonal/>
    </border>
    <border>
      <left style="thin">
        <color indexed="64"/>
      </left>
      <right/>
      <top/>
      <bottom style="thin">
        <color indexed="64"/>
      </bottom>
      <diagonal/>
    </border>
    <border>
      <left style="medium">
        <color indexed="64"/>
      </left>
      <right style="dashed">
        <color indexed="64"/>
      </right>
      <top style="thin">
        <color indexed="64"/>
      </top>
      <bottom style="medium">
        <color indexed="64"/>
      </bottom>
      <diagonal/>
    </border>
    <border>
      <left style="dashed">
        <color indexed="64"/>
      </left>
      <right style="medium">
        <color indexed="64"/>
      </right>
      <top style="medium">
        <color indexed="64"/>
      </top>
      <bottom style="thin">
        <color indexed="64"/>
      </bottom>
      <diagonal/>
    </border>
    <border>
      <left style="dashed">
        <color indexed="64"/>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diagonal/>
    </border>
    <border>
      <left/>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style="dashed">
        <color indexed="64"/>
      </left>
      <right style="dashed">
        <color indexed="64"/>
      </right>
      <top style="medium">
        <color indexed="64"/>
      </top>
      <bottom style="thin">
        <color indexed="64"/>
      </bottom>
      <diagonal/>
    </border>
    <border>
      <left style="dashed">
        <color indexed="64"/>
      </left>
      <right style="dashed">
        <color indexed="64"/>
      </right>
      <top/>
      <bottom style="thin">
        <color indexed="64"/>
      </bottom>
      <diagonal/>
    </border>
    <border>
      <left style="hair">
        <color indexed="64"/>
      </left>
      <right style="mediumDashDot">
        <color indexed="64"/>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style="slantDashDot">
        <color indexed="64"/>
      </right>
      <top style="thin">
        <color indexed="64"/>
      </top>
      <bottom style="thin">
        <color indexed="64"/>
      </bottom>
      <diagonal/>
    </border>
    <border>
      <left style="hair">
        <color indexed="64"/>
      </left>
      <right/>
      <top style="thin">
        <color indexed="64"/>
      </top>
      <bottom style="thin">
        <color indexed="64"/>
      </bottom>
      <diagonal/>
    </border>
    <border>
      <left style="mediumDashDot">
        <color indexed="64"/>
      </left>
      <right style="hair">
        <color indexed="64"/>
      </right>
      <top style="medium">
        <color indexed="64"/>
      </top>
      <bottom style="thin">
        <color indexed="64"/>
      </bottom>
      <diagonal/>
    </border>
    <border>
      <left style="hair">
        <color indexed="64"/>
      </left>
      <right style="mediumDashDot">
        <color indexed="64"/>
      </right>
      <top style="medium">
        <color indexed="64"/>
      </top>
      <bottom style="thin">
        <color indexed="64"/>
      </bottom>
      <diagonal/>
    </border>
    <border>
      <left style="hair">
        <color indexed="64"/>
      </left>
      <right style="slantDashDot">
        <color indexed="64"/>
      </right>
      <top style="medium">
        <color indexed="64"/>
      </top>
      <bottom style="thin">
        <color indexed="64"/>
      </bottom>
      <diagonal/>
    </border>
    <border>
      <left/>
      <right style="hair">
        <color indexed="64"/>
      </right>
      <top style="medium">
        <color indexed="64"/>
      </top>
      <bottom style="thin">
        <color indexed="64"/>
      </bottom>
      <diagonal/>
    </border>
    <border>
      <left style="hair">
        <color indexed="64"/>
      </left>
      <right/>
      <top style="medium">
        <color indexed="64"/>
      </top>
      <bottom style="thin">
        <color indexed="64"/>
      </bottom>
      <diagonal/>
    </border>
    <border>
      <left style="double">
        <color indexed="64"/>
      </left>
      <right style="hair">
        <color indexed="64"/>
      </right>
      <top style="medium">
        <color indexed="64"/>
      </top>
      <bottom style="thin">
        <color indexed="64"/>
      </bottom>
      <diagonal/>
    </border>
    <border>
      <left style="slantDashDot">
        <color indexed="64"/>
      </left>
      <right style="hair">
        <color indexed="64"/>
      </right>
      <top style="medium">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right/>
      <top style="medium">
        <color indexed="64"/>
      </top>
      <bottom style="thin">
        <color indexed="64"/>
      </bottom>
      <diagonal/>
    </border>
    <border>
      <left style="dashed">
        <color indexed="64"/>
      </left>
      <right style="dashed">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style="dashed">
        <color indexed="64"/>
      </right>
      <top style="thin">
        <color indexed="64"/>
      </top>
      <bottom style="thin">
        <color indexed="64"/>
      </bottom>
      <diagonal/>
    </border>
    <border>
      <left style="medium">
        <color indexed="64"/>
      </left>
      <right style="dashed">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thin">
        <color indexed="64"/>
      </top>
      <bottom style="medium">
        <color indexed="64"/>
      </bottom>
      <diagonal/>
    </border>
    <border>
      <left style="double">
        <color indexed="64"/>
      </left>
      <right style="dashed">
        <color indexed="64"/>
      </right>
      <top style="thin">
        <color indexed="64"/>
      </top>
      <bottom style="thin">
        <color indexed="64"/>
      </bottom>
      <diagonal/>
    </border>
    <border>
      <left style="dashed">
        <color indexed="64"/>
      </left>
      <right style="double">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double">
        <color indexed="64"/>
      </left>
      <right style="double">
        <color indexed="64"/>
      </right>
      <top style="thin">
        <color indexed="64"/>
      </top>
      <bottom style="thin">
        <color indexed="64"/>
      </bottom>
      <diagonal/>
    </border>
    <border>
      <left style="dashed">
        <color indexed="64"/>
      </left>
      <right/>
      <top style="medium">
        <color indexed="64"/>
      </top>
      <bottom style="thin">
        <color indexed="64"/>
      </bottom>
      <diagonal/>
    </border>
    <border>
      <left/>
      <right style="dashed">
        <color indexed="64"/>
      </right>
      <top style="medium">
        <color indexed="64"/>
      </top>
      <bottom style="thin">
        <color indexed="64"/>
      </bottom>
      <diagonal/>
    </border>
    <border>
      <left/>
      <right style="medium">
        <color indexed="64"/>
      </right>
      <top/>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style="dashed">
        <color indexed="64"/>
      </left>
      <right/>
      <top/>
      <bottom/>
      <diagonal/>
    </border>
    <border>
      <left/>
      <right style="dashed">
        <color indexed="64"/>
      </right>
      <top/>
      <bottom/>
      <diagonal/>
    </border>
    <border>
      <left style="double">
        <color indexed="64"/>
      </left>
      <right style="dashed">
        <color indexed="64"/>
      </right>
      <top style="medium">
        <color indexed="64"/>
      </top>
      <bottom style="thin">
        <color indexed="64"/>
      </bottom>
      <diagonal/>
    </border>
    <border>
      <left style="dashed">
        <color indexed="64"/>
      </left>
      <right style="double">
        <color indexed="64"/>
      </right>
      <top style="medium">
        <color indexed="64"/>
      </top>
      <bottom style="thin">
        <color indexed="64"/>
      </bottom>
      <diagonal/>
    </border>
    <border>
      <left style="double">
        <color indexed="64"/>
      </left>
      <right/>
      <top style="medium">
        <color indexed="64"/>
      </top>
      <bottom/>
      <diagonal/>
    </border>
    <border>
      <left/>
      <right style="double">
        <color indexed="64"/>
      </right>
      <top style="medium">
        <color indexed="64"/>
      </top>
      <bottom/>
      <diagonal/>
    </border>
    <border>
      <left style="double">
        <color indexed="64"/>
      </left>
      <right/>
      <top/>
      <bottom style="thin">
        <color indexed="64"/>
      </bottom>
      <diagonal/>
    </border>
    <border>
      <left/>
      <right style="double">
        <color indexed="64"/>
      </right>
      <top/>
      <bottom style="thin">
        <color indexed="64"/>
      </bottom>
      <diagonal/>
    </border>
    <border>
      <left style="double">
        <color indexed="64"/>
      </left>
      <right style="double">
        <color indexed="64"/>
      </right>
      <top style="thin">
        <color indexed="64"/>
      </top>
      <bottom/>
      <diagonal/>
    </border>
    <border>
      <left style="double">
        <color indexed="64"/>
      </left>
      <right style="double">
        <color indexed="64"/>
      </right>
      <top/>
      <bottom style="thin">
        <color indexed="64"/>
      </bottom>
      <diagonal/>
    </border>
    <border>
      <left/>
      <right style="medium">
        <color indexed="64"/>
      </right>
      <top style="medium">
        <color indexed="64"/>
      </top>
      <bottom/>
      <diagonal/>
    </border>
    <border>
      <left/>
      <right/>
      <top/>
      <bottom style="thick">
        <color theme="0"/>
      </bottom>
      <diagonal/>
    </border>
    <border>
      <left/>
      <right/>
      <top style="thick">
        <color theme="0"/>
      </top>
      <bottom style="thick">
        <color theme="0"/>
      </bottom>
      <diagonal/>
    </border>
    <border>
      <left/>
      <right/>
      <top style="thick">
        <color theme="0"/>
      </top>
      <bottom/>
      <diagonal/>
    </border>
    <border>
      <left style="medium">
        <color indexed="64"/>
      </left>
      <right style="thick">
        <color theme="0"/>
      </right>
      <top/>
      <bottom/>
      <diagonal/>
    </border>
    <border>
      <left/>
      <right style="dashDot">
        <color theme="0"/>
      </right>
      <top/>
      <bottom/>
      <diagonal/>
    </border>
    <border>
      <left style="dashDot">
        <color theme="0"/>
      </left>
      <right style="dashDot">
        <color theme="0"/>
      </right>
      <top/>
      <bottom/>
      <diagonal/>
    </border>
    <border>
      <left style="medium">
        <color indexed="64"/>
      </left>
      <right style="dashDotDot">
        <color theme="0"/>
      </right>
      <top style="thin">
        <color theme="0"/>
      </top>
      <bottom style="thin">
        <color theme="0"/>
      </bottom>
      <diagonal/>
    </border>
    <border>
      <left style="dashDotDot">
        <color theme="0"/>
      </left>
      <right style="dashDotDot">
        <color theme="0"/>
      </right>
      <top style="thin">
        <color theme="0"/>
      </top>
      <bottom style="thin">
        <color theme="0"/>
      </bottom>
      <diagonal/>
    </border>
    <border>
      <left style="dashDotDot">
        <color theme="0"/>
      </left>
      <right style="double">
        <color indexed="64"/>
      </right>
      <top style="thin">
        <color theme="0"/>
      </top>
      <bottom style="thin">
        <color theme="0"/>
      </bottom>
      <diagonal/>
    </border>
    <border>
      <left style="double">
        <color indexed="64"/>
      </left>
      <right style="dashDotDot">
        <color theme="0"/>
      </right>
      <top style="thin">
        <color theme="0"/>
      </top>
      <bottom style="thin">
        <color theme="0"/>
      </bottom>
      <diagonal/>
    </border>
    <border>
      <left style="dashDot">
        <color theme="0"/>
      </left>
      <right style="dashDot">
        <color theme="0"/>
      </right>
      <top/>
      <bottom style="medium">
        <color theme="0"/>
      </bottom>
      <diagonal/>
    </border>
    <border>
      <left style="dashDot">
        <color theme="0"/>
      </left>
      <right/>
      <top/>
      <bottom/>
      <diagonal/>
    </border>
    <border>
      <left style="dashDot">
        <color theme="0"/>
      </left>
      <right/>
      <top/>
      <bottom style="medium">
        <color theme="0"/>
      </bottom>
      <diagonal/>
    </border>
    <border>
      <left/>
      <right/>
      <top/>
      <bottom style="double">
        <color indexed="64"/>
      </bottom>
      <diagonal/>
    </border>
    <border>
      <left/>
      <right style="thick">
        <color theme="0"/>
      </right>
      <top/>
      <bottom/>
      <diagonal/>
    </border>
    <border>
      <left/>
      <right/>
      <top style="medium">
        <color theme="0"/>
      </top>
      <bottom style="medium">
        <color theme="0"/>
      </bottom>
      <diagonal/>
    </border>
    <border>
      <left/>
      <right style="double">
        <color indexed="64"/>
      </right>
      <top style="thin">
        <color theme="0"/>
      </top>
      <bottom style="thin">
        <color theme="0"/>
      </bottom>
      <diagonal/>
    </border>
    <border>
      <left style="dashDotDot">
        <color theme="0"/>
      </left>
      <right/>
      <top style="thin">
        <color theme="0"/>
      </top>
      <bottom style="thin">
        <color theme="0"/>
      </bottom>
      <diagonal/>
    </border>
    <border>
      <left style="double">
        <color auto="1"/>
      </left>
      <right style="mediumDashDot">
        <color auto="1"/>
      </right>
      <top style="thin">
        <color auto="1"/>
      </top>
      <bottom style="medium">
        <color auto="1"/>
      </bottom>
      <diagonal/>
    </border>
    <border>
      <left style="mediumDashDot">
        <color auto="1"/>
      </left>
      <right style="mediumDashDot">
        <color auto="1"/>
      </right>
      <top style="thin">
        <color auto="1"/>
      </top>
      <bottom style="medium">
        <color auto="1"/>
      </bottom>
      <diagonal/>
    </border>
    <border>
      <left style="mediumDashDot">
        <color auto="1"/>
      </left>
      <right style="double">
        <color auto="1"/>
      </right>
      <top style="thin">
        <color auto="1"/>
      </top>
      <bottom style="medium">
        <color auto="1"/>
      </bottom>
      <diagonal/>
    </border>
    <border>
      <left style="double">
        <color auto="1"/>
      </left>
      <right style="mediumDashDot">
        <color auto="1"/>
      </right>
      <top style="medium">
        <color auto="1"/>
      </top>
      <bottom style="medium">
        <color auto="1"/>
      </bottom>
      <diagonal/>
    </border>
    <border>
      <left style="mediumDashDot">
        <color auto="1"/>
      </left>
      <right style="mediumDashDot">
        <color auto="1"/>
      </right>
      <top style="medium">
        <color auto="1"/>
      </top>
      <bottom style="medium">
        <color auto="1"/>
      </bottom>
      <diagonal/>
    </border>
    <border>
      <left style="mediumDashDot">
        <color auto="1"/>
      </left>
      <right style="double">
        <color auto="1"/>
      </right>
      <top style="medium">
        <color auto="1"/>
      </top>
      <bottom style="medium">
        <color auto="1"/>
      </bottom>
      <diagonal/>
    </border>
    <border>
      <left style="double">
        <color auto="1"/>
      </left>
      <right style="mediumDashDot">
        <color auto="1"/>
      </right>
      <top style="medium">
        <color auto="1"/>
      </top>
      <bottom style="thin">
        <color auto="1"/>
      </bottom>
      <diagonal/>
    </border>
    <border>
      <left style="mediumDashDot">
        <color auto="1"/>
      </left>
      <right style="mediumDashDot">
        <color auto="1"/>
      </right>
      <top style="medium">
        <color auto="1"/>
      </top>
      <bottom style="thin">
        <color auto="1"/>
      </bottom>
      <diagonal/>
    </border>
    <border>
      <left style="mediumDashDot">
        <color auto="1"/>
      </left>
      <right style="double">
        <color auto="1"/>
      </right>
      <top style="medium">
        <color auto="1"/>
      </top>
      <bottom style="thin">
        <color auto="1"/>
      </bottom>
      <diagonal/>
    </border>
    <border>
      <left/>
      <right style="mediumDashDot">
        <color auto="1"/>
      </right>
      <top style="medium">
        <color auto="1"/>
      </top>
      <bottom style="thin">
        <color auto="1"/>
      </bottom>
      <diagonal/>
    </border>
    <border>
      <left style="mediumDashDot">
        <color auto="1"/>
      </left>
      <right style="mediumDashDot">
        <color auto="1"/>
      </right>
      <top style="thin">
        <color auto="1"/>
      </top>
      <bottom/>
      <diagonal/>
    </border>
    <border>
      <left style="mediumDashDot">
        <color auto="1"/>
      </left>
      <right style="mediumDashDot">
        <color auto="1"/>
      </right>
      <top/>
      <bottom/>
      <diagonal/>
    </border>
    <border>
      <left style="mediumDashDot">
        <color auto="1"/>
      </left>
      <right style="mediumDashDot">
        <color auto="1"/>
      </right>
      <top/>
      <bottom style="medium">
        <color auto="1"/>
      </bottom>
      <diagonal/>
    </border>
    <border>
      <left/>
      <right/>
      <top style="thick">
        <color theme="0"/>
      </top>
      <bottom style="medium">
        <color theme="0"/>
      </bottom>
      <diagonal/>
    </border>
    <border>
      <left/>
      <right/>
      <top/>
      <bottom style="thick">
        <color indexed="64"/>
      </bottom>
      <diagonal/>
    </border>
    <border>
      <left style="thick">
        <color indexed="64"/>
      </left>
      <right/>
      <top style="thick">
        <color indexed="64"/>
      </top>
      <bottom style="thin">
        <color indexed="64"/>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style="thick">
        <color indexed="64"/>
      </left>
      <right/>
      <top style="thin">
        <color indexed="64"/>
      </top>
      <bottom style="thin">
        <color indexed="64"/>
      </bottom>
      <diagonal/>
    </border>
    <border>
      <left/>
      <right style="thick">
        <color indexed="64"/>
      </right>
      <top style="thin">
        <color indexed="64"/>
      </top>
      <bottom style="thin">
        <color indexed="64"/>
      </bottom>
      <diagonal/>
    </border>
    <border>
      <left style="thick">
        <color indexed="64"/>
      </left>
      <right/>
      <top style="thin">
        <color indexed="64"/>
      </top>
      <bottom style="medium">
        <color indexed="64"/>
      </bottom>
      <diagonal/>
    </border>
    <border>
      <left/>
      <right style="thick">
        <color indexed="64"/>
      </right>
      <top style="thin">
        <color indexed="64"/>
      </top>
      <bottom style="medium">
        <color indexed="64"/>
      </bottom>
      <diagonal/>
    </border>
    <border>
      <left style="dashed">
        <color indexed="64"/>
      </left>
      <right style="medium">
        <color indexed="64"/>
      </right>
      <top style="thin">
        <color indexed="64"/>
      </top>
      <bottom style="thin">
        <color indexed="64"/>
      </bottom>
      <diagonal/>
    </border>
    <border>
      <left style="double">
        <color indexed="64"/>
      </left>
      <right/>
      <top style="double">
        <color indexed="64"/>
      </top>
      <bottom style="thin">
        <color indexed="64"/>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top style="thin">
        <color indexed="64"/>
      </top>
      <bottom style="thin">
        <color indexed="64"/>
      </bottom>
      <diagonal/>
    </border>
    <border>
      <left/>
      <right style="double">
        <color indexed="64"/>
      </right>
      <top style="thin">
        <color indexed="64"/>
      </top>
      <bottom/>
      <diagonal/>
    </border>
    <border>
      <left style="double">
        <color indexed="64"/>
      </left>
      <right style="medium">
        <color indexed="64"/>
      </right>
      <top style="double">
        <color indexed="64"/>
      </top>
      <bottom/>
      <diagonal/>
    </border>
    <border>
      <left style="medium">
        <color indexed="64"/>
      </left>
      <right style="medium">
        <color indexed="64"/>
      </right>
      <top style="double">
        <color indexed="64"/>
      </top>
      <bottom/>
      <diagonal/>
    </border>
    <border>
      <left style="medium">
        <color indexed="64"/>
      </left>
      <right style="double">
        <color indexed="64"/>
      </right>
      <top style="double">
        <color indexed="64"/>
      </top>
      <bottom/>
      <diagonal/>
    </border>
    <border>
      <left style="double">
        <color indexed="64"/>
      </left>
      <right/>
      <top style="thin">
        <color indexed="64"/>
      </top>
      <bottom style="double">
        <color indexed="64"/>
      </bottom>
      <diagonal/>
    </border>
    <border>
      <left/>
      <right/>
      <top style="thin">
        <color indexed="64"/>
      </top>
      <bottom style="double">
        <color indexed="64"/>
      </bottom>
      <diagonal/>
    </border>
    <border>
      <left/>
      <right style="medium">
        <color indexed="64"/>
      </right>
      <top/>
      <bottom style="double">
        <color indexed="64"/>
      </bottom>
      <diagonal/>
    </border>
    <border>
      <left style="medium">
        <color indexed="64"/>
      </left>
      <right/>
      <top/>
      <bottom style="double">
        <color indexed="64"/>
      </bottom>
      <diagonal/>
    </border>
    <border>
      <left style="double">
        <color indexed="64"/>
      </left>
      <right style="medium">
        <color indexed="64"/>
      </right>
      <top/>
      <bottom/>
      <diagonal/>
    </border>
    <border>
      <left style="medium">
        <color indexed="64"/>
      </left>
      <right style="medium">
        <color indexed="64"/>
      </right>
      <top/>
      <bottom/>
      <diagonal/>
    </border>
    <border>
      <left style="medium">
        <color indexed="64"/>
      </left>
      <right style="double">
        <color indexed="64"/>
      </right>
      <top/>
      <bottom/>
      <diagonal/>
    </border>
    <border>
      <left style="double">
        <color indexed="64"/>
      </left>
      <right style="medium">
        <color indexed="64"/>
      </right>
      <top/>
      <bottom style="double">
        <color indexed="64"/>
      </bottom>
      <diagonal/>
    </border>
    <border>
      <left style="medium">
        <color indexed="64"/>
      </left>
      <right style="medium">
        <color indexed="64"/>
      </right>
      <top/>
      <bottom style="double">
        <color indexed="64"/>
      </bottom>
      <diagonal/>
    </border>
    <border>
      <left style="medium">
        <color indexed="64"/>
      </left>
      <right style="double">
        <color indexed="64"/>
      </right>
      <top/>
      <bottom style="double">
        <color indexed="64"/>
      </bottom>
      <diagonal/>
    </border>
    <border>
      <left/>
      <right/>
      <top/>
      <bottom style="dashed">
        <color indexed="64"/>
      </bottom>
      <diagonal/>
    </border>
    <border>
      <left/>
      <right/>
      <top style="dashed">
        <color indexed="64"/>
      </top>
      <bottom style="thin">
        <color indexed="64"/>
      </bottom>
      <diagonal/>
    </border>
    <border>
      <left/>
      <right/>
      <top style="dashed">
        <color indexed="64"/>
      </top>
      <bottom/>
      <diagonal/>
    </border>
    <border>
      <left style="thick">
        <color theme="0"/>
      </left>
      <right/>
      <top style="medium">
        <color indexed="64"/>
      </top>
      <bottom style="medium">
        <color indexed="64"/>
      </bottom>
      <diagonal/>
    </border>
    <border>
      <left style="thin">
        <color indexed="64"/>
      </left>
      <right/>
      <top style="medium">
        <color indexed="64"/>
      </top>
      <bottom/>
      <diagonal/>
    </border>
    <border>
      <left/>
      <right style="dashed">
        <color indexed="64"/>
      </right>
      <top style="medium">
        <color indexed="64"/>
      </top>
      <bottom/>
      <diagonal/>
    </border>
    <border>
      <left style="thin">
        <color indexed="64"/>
      </left>
      <right style="thin">
        <color indexed="64"/>
      </right>
      <top/>
      <bottom/>
      <diagonal/>
    </border>
    <border>
      <left/>
      <right/>
      <top/>
      <bottom style="medium">
        <color theme="0"/>
      </bottom>
      <diagonal/>
    </border>
    <border>
      <left/>
      <right/>
      <top style="medium">
        <color theme="0"/>
      </top>
      <bottom/>
      <diagonal/>
    </border>
    <border>
      <left/>
      <right/>
      <top style="thick">
        <color theme="0"/>
      </top>
      <bottom style="medium">
        <color indexed="64"/>
      </bottom>
      <diagonal/>
    </border>
    <border>
      <left/>
      <right/>
      <top style="medium">
        <color indexed="64"/>
      </top>
      <bottom style="thick">
        <color theme="0"/>
      </bottom>
      <diagonal/>
    </border>
    <border>
      <left/>
      <right/>
      <top style="medium">
        <color theme="0"/>
      </top>
      <bottom style="thick">
        <color theme="0"/>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top style="thin">
        <color indexed="64"/>
      </top>
      <bottom/>
      <diagonal/>
    </border>
    <border>
      <left style="medium">
        <color indexed="64"/>
      </left>
      <right style="dashed">
        <color indexed="64"/>
      </right>
      <top/>
      <bottom/>
      <diagonal/>
    </border>
    <border>
      <left style="dashed">
        <color indexed="64"/>
      </left>
      <right style="dashed">
        <color indexed="64"/>
      </right>
      <top/>
      <bottom/>
      <diagonal/>
    </border>
    <border>
      <left style="dashed">
        <color indexed="64"/>
      </left>
      <right style="medium">
        <color indexed="64"/>
      </right>
      <top style="thin">
        <color indexed="64"/>
      </top>
      <bottom style="medium">
        <color indexed="64"/>
      </bottom>
      <diagonal/>
    </border>
    <border>
      <left style="medium">
        <color indexed="64"/>
      </left>
      <right style="dashed">
        <color indexed="64"/>
      </right>
      <top/>
      <bottom style="medium">
        <color indexed="64"/>
      </bottom>
      <diagonal/>
    </border>
    <border>
      <left style="dashed">
        <color indexed="64"/>
      </left>
      <right style="dashed">
        <color indexed="64"/>
      </right>
      <top/>
      <bottom style="medium">
        <color indexed="64"/>
      </bottom>
      <diagonal/>
    </border>
    <border>
      <left/>
      <right style="dashed">
        <color indexed="64"/>
      </right>
      <top style="thin">
        <color indexed="64"/>
      </top>
      <bottom style="thin">
        <color indexed="64"/>
      </bottom>
      <diagonal/>
    </border>
    <border>
      <left style="dashed">
        <color indexed="64"/>
      </left>
      <right/>
      <top style="thin">
        <color indexed="64"/>
      </top>
      <bottom style="medium">
        <color indexed="64"/>
      </bottom>
      <diagonal/>
    </border>
    <border>
      <left/>
      <right style="dashed">
        <color indexed="64"/>
      </right>
      <top style="thin">
        <color indexed="64"/>
      </top>
      <bottom style="medium">
        <color indexed="64"/>
      </bottom>
      <diagonal/>
    </border>
    <border>
      <left style="medium">
        <color theme="0"/>
      </left>
      <right style="thin">
        <color theme="0"/>
      </right>
      <top style="medium">
        <color theme="0"/>
      </top>
      <bottom style="dashed">
        <color theme="0"/>
      </bottom>
      <diagonal/>
    </border>
    <border>
      <left style="thin">
        <color theme="0"/>
      </left>
      <right style="thin">
        <color theme="0"/>
      </right>
      <top style="medium">
        <color theme="0"/>
      </top>
      <bottom style="dashed">
        <color theme="0"/>
      </bottom>
      <diagonal/>
    </border>
    <border>
      <left style="thin">
        <color theme="0"/>
      </left>
      <right/>
      <top style="medium">
        <color theme="0"/>
      </top>
      <bottom/>
      <diagonal/>
    </border>
    <border>
      <left/>
      <right style="medium">
        <color theme="0"/>
      </right>
      <top style="medium">
        <color theme="0"/>
      </top>
      <bottom/>
      <diagonal/>
    </border>
    <border>
      <left style="medium">
        <color indexed="64"/>
      </left>
      <right/>
      <top style="medium">
        <color indexed="64"/>
      </top>
      <bottom style="medium">
        <color theme="0"/>
      </bottom>
      <diagonal/>
    </border>
    <border>
      <left/>
      <right/>
      <top style="medium">
        <color indexed="64"/>
      </top>
      <bottom style="medium">
        <color theme="0"/>
      </bottom>
      <diagonal/>
    </border>
    <border>
      <left/>
      <right style="medium">
        <color indexed="64"/>
      </right>
      <top style="medium">
        <color indexed="64"/>
      </top>
      <bottom style="medium">
        <color theme="0"/>
      </bottom>
      <diagonal/>
    </border>
    <border>
      <left style="medium">
        <color theme="0"/>
      </left>
      <right style="thin">
        <color theme="0"/>
      </right>
      <top style="dashed">
        <color theme="0"/>
      </top>
      <bottom style="dashed">
        <color theme="0"/>
      </bottom>
      <diagonal/>
    </border>
    <border>
      <left style="thin">
        <color theme="0"/>
      </left>
      <right style="thin">
        <color theme="0"/>
      </right>
      <top style="dashed">
        <color theme="0"/>
      </top>
      <bottom style="dashed">
        <color theme="0"/>
      </bottom>
      <diagonal/>
    </border>
    <border>
      <left style="thin">
        <color theme="0"/>
      </left>
      <right/>
      <top/>
      <bottom style="dashed">
        <color theme="0"/>
      </bottom>
      <diagonal/>
    </border>
    <border>
      <left/>
      <right style="medium">
        <color theme="0"/>
      </right>
      <top/>
      <bottom style="dashed">
        <color theme="0"/>
      </bottom>
      <diagonal/>
    </border>
    <border>
      <left style="medium">
        <color indexed="64"/>
      </left>
      <right/>
      <top style="medium">
        <color theme="0"/>
      </top>
      <bottom style="medium">
        <color theme="0"/>
      </bottom>
      <diagonal/>
    </border>
    <border>
      <left/>
      <right style="medium">
        <color indexed="64"/>
      </right>
      <top style="medium">
        <color theme="0"/>
      </top>
      <bottom style="medium">
        <color theme="0"/>
      </bottom>
      <diagonal/>
    </border>
    <border>
      <left style="medium">
        <color theme="0"/>
      </left>
      <right/>
      <top style="dashed">
        <color theme="0"/>
      </top>
      <bottom style="dashed">
        <color theme="0"/>
      </bottom>
      <diagonal/>
    </border>
    <border>
      <left/>
      <right/>
      <top style="dashed">
        <color theme="0"/>
      </top>
      <bottom style="dashed">
        <color theme="0"/>
      </bottom>
      <diagonal/>
    </border>
    <border>
      <left/>
      <right style="thin">
        <color theme="0"/>
      </right>
      <top style="dashed">
        <color theme="0"/>
      </top>
      <bottom style="dashed">
        <color theme="0"/>
      </bottom>
      <diagonal/>
    </border>
    <border>
      <left style="thin">
        <color theme="0"/>
      </left>
      <right style="medium">
        <color theme="0"/>
      </right>
      <top style="dashed">
        <color theme="0"/>
      </top>
      <bottom style="dashed">
        <color theme="0"/>
      </bottom>
      <diagonal/>
    </border>
    <border>
      <left style="medium">
        <color theme="0"/>
      </left>
      <right/>
      <top style="dashed">
        <color theme="0"/>
      </top>
      <bottom style="medium">
        <color theme="0"/>
      </bottom>
      <diagonal/>
    </border>
    <border>
      <left/>
      <right/>
      <top style="dashed">
        <color theme="0"/>
      </top>
      <bottom style="medium">
        <color theme="0"/>
      </bottom>
      <diagonal/>
    </border>
    <border>
      <left/>
      <right style="thin">
        <color theme="0"/>
      </right>
      <top style="dashed">
        <color theme="0"/>
      </top>
      <bottom style="medium">
        <color theme="0"/>
      </bottom>
      <diagonal/>
    </border>
    <border>
      <left style="thin">
        <color theme="0"/>
      </left>
      <right style="thin">
        <color theme="0"/>
      </right>
      <top style="dashed">
        <color theme="0"/>
      </top>
      <bottom style="medium">
        <color theme="0"/>
      </bottom>
      <diagonal/>
    </border>
    <border>
      <left style="thin">
        <color theme="0"/>
      </left>
      <right style="medium">
        <color theme="0"/>
      </right>
      <top style="dashed">
        <color theme="0"/>
      </top>
      <bottom style="medium">
        <color theme="0"/>
      </bottom>
      <diagonal/>
    </border>
  </borders>
  <cellStyleXfs count="4">
    <xf numFmtId="0" fontId="0" fillId="0" borderId="0"/>
    <xf numFmtId="0" fontId="14" fillId="0" borderId="0" applyNumberFormat="0" applyFill="0" applyBorder="0" applyAlignment="0" applyProtection="0"/>
    <xf numFmtId="0" fontId="10" fillId="0" borderId="0"/>
    <xf numFmtId="0" fontId="11" fillId="0" borderId="0"/>
  </cellStyleXfs>
  <cellXfs count="620">
    <xf numFmtId="0" fontId="0" fillId="0" borderId="0" xfId="0"/>
    <xf numFmtId="0" fontId="0" fillId="0" borderId="0" xfId="0" applyProtection="1">
      <protection hidden="1"/>
    </xf>
    <xf numFmtId="0" fontId="2" fillId="0" borderId="0" xfId="0" applyFont="1" applyProtection="1">
      <protection hidden="1"/>
    </xf>
    <xf numFmtId="0" fontId="16" fillId="0" borderId="0" xfId="0" applyFont="1" applyFill="1" applyBorder="1" applyProtection="1">
      <protection hidden="1"/>
    </xf>
    <xf numFmtId="0" fontId="17" fillId="0" borderId="0" xfId="0" applyFont="1" applyFill="1" applyBorder="1" applyAlignment="1" applyProtection="1">
      <alignment horizontal="center" vertical="center"/>
      <protection hidden="1"/>
    </xf>
    <xf numFmtId="0" fontId="17" fillId="0" borderId="0" xfId="0" applyFont="1" applyFill="1" applyBorder="1" applyProtection="1">
      <protection hidden="1"/>
    </xf>
    <xf numFmtId="0" fontId="18" fillId="0" borderId="0" xfId="0" applyFont="1" applyFill="1" applyBorder="1" applyAlignment="1" applyProtection="1">
      <protection hidden="1"/>
    </xf>
    <xf numFmtId="0" fontId="16" fillId="0" borderId="0" xfId="0" applyFont="1" applyFill="1" applyBorder="1" applyAlignment="1" applyProtection="1">
      <protection hidden="1"/>
    </xf>
    <xf numFmtId="0" fontId="17" fillId="0" borderId="0" xfId="0" applyFont="1" applyFill="1" applyBorder="1" applyAlignment="1" applyProtection="1">
      <alignment horizontal="center"/>
      <protection hidden="1"/>
    </xf>
    <xf numFmtId="0" fontId="19" fillId="0" borderId="0" xfId="0" applyFont="1" applyFill="1" applyBorder="1" applyAlignment="1" applyProtection="1">
      <alignment vertical="center"/>
      <protection hidden="1"/>
    </xf>
    <xf numFmtId="0" fontId="19" fillId="0" borderId="0" xfId="0" applyFont="1" applyFill="1" applyBorder="1" applyAlignment="1" applyProtection="1">
      <alignment horizontal="right" vertical="center"/>
      <protection hidden="1"/>
    </xf>
    <xf numFmtId="0" fontId="20" fillId="0" borderId="0" xfId="0" applyFont="1" applyFill="1" applyBorder="1" applyAlignment="1" applyProtection="1">
      <alignment vertical="center"/>
      <protection hidden="1"/>
    </xf>
    <xf numFmtId="0" fontId="21" fillId="0" borderId="0" xfId="1" applyFont="1" applyFill="1" applyBorder="1" applyProtection="1">
      <protection hidden="1"/>
    </xf>
    <xf numFmtId="0" fontId="17" fillId="0" borderId="0" xfId="0" applyFont="1" applyFill="1" applyBorder="1" applyAlignment="1" applyProtection="1">
      <alignment horizontal="center" vertical="center" wrapText="1"/>
      <protection hidden="1"/>
    </xf>
    <xf numFmtId="0" fontId="22" fillId="0" borderId="0" xfId="0" applyFont="1" applyFill="1" applyBorder="1" applyAlignment="1" applyProtection="1">
      <alignment vertical="center"/>
      <protection hidden="1"/>
    </xf>
    <xf numFmtId="0" fontId="23" fillId="0" borderId="0" xfId="0" applyFont="1" applyFill="1" applyBorder="1" applyAlignment="1" applyProtection="1">
      <alignment vertical="center"/>
      <protection hidden="1"/>
    </xf>
    <xf numFmtId="0" fontId="24" fillId="0" borderId="0" xfId="0" applyFont="1" applyFill="1" applyBorder="1" applyAlignment="1" applyProtection="1">
      <alignment vertical="center"/>
      <protection hidden="1"/>
    </xf>
    <xf numFmtId="0" fontId="24" fillId="0" borderId="0" xfId="0" applyFont="1" applyFill="1" applyBorder="1" applyAlignment="1" applyProtection="1">
      <alignment vertical="center" shrinkToFit="1"/>
      <protection hidden="1"/>
    </xf>
    <xf numFmtId="0" fontId="24" fillId="0" borderId="0" xfId="0" applyFont="1" applyFill="1" applyBorder="1" applyAlignment="1" applyProtection="1">
      <alignment horizontal="center" vertical="center"/>
      <protection hidden="1"/>
    </xf>
    <xf numFmtId="0" fontId="24" fillId="0" borderId="0" xfId="0" applyFont="1" applyFill="1" applyBorder="1" applyAlignment="1" applyProtection="1">
      <alignment horizontal="right"/>
      <protection hidden="1"/>
    </xf>
    <xf numFmtId="0" fontId="24" fillId="0" borderId="0" xfId="0" applyFont="1" applyFill="1" applyBorder="1" applyAlignment="1" applyProtection="1">
      <alignment horizontal="center"/>
      <protection hidden="1"/>
    </xf>
    <xf numFmtId="0" fontId="25" fillId="0" borderId="0" xfId="0" applyFont="1" applyFill="1" applyBorder="1" applyAlignment="1" applyProtection="1">
      <alignment horizontal="center"/>
      <protection hidden="1"/>
    </xf>
    <xf numFmtId="0" fontId="24" fillId="0" borderId="0" xfId="0" applyFont="1" applyFill="1" applyBorder="1" applyProtection="1">
      <protection hidden="1"/>
    </xf>
    <xf numFmtId="0" fontId="17" fillId="0" borderId="0" xfId="0" applyFont="1" applyFill="1" applyBorder="1" applyAlignment="1" applyProtection="1">
      <alignment horizontal="right"/>
      <protection hidden="1"/>
    </xf>
    <xf numFmtId="0" fontId="26" fillId="0" borderId="0" xfId="0" applyFont="1" applyFill="1" applyBorder="1" applyAlignment="1" applyProtection="1">
      <protection hidden="1"/>
    </xf>
    <xf numFmtId="0" fontId="26" fillId="0" borderId="0" xfId="0" applyFont="1" applyFill="1" applyBorder="1" applyAlignment="1" applyProtection="1">
      <alignment vertical="center" textRotation="90"/>
      <protection hidden="1"/>
    </xf>
    <xf numFmtId="0" fontId="17" fillId="0" borderId="0" xfId="0" applyFont="1" applyFill="1" applyBorder="1" applyAlignment="1" applyProtection="1">
      <protection hidden="1"/>
    </xf>
    <xf numFmtId="0" fontId="26" fillId="0" borderId="0" xfId="0" applyFont="1" applyFill="1" applyBorder="1" applyAlignment="1" applyProtection="1">
      <alignment vertical="center"/>
      <protection hidden="1"/>
    </xf>
    <xf numFmtId="0" fontId="17" fillId="0" borderId="0" xfId="0" applyFont="1" applyFill="1" applyBorder="1" applyAlignment="1" applyProtection="1">
      <alignment vertical="center" wrapText="1"/>
      <protection hidden="1"/>
    </xf>
    <xf numFmtId="0" fontId="27" fillId="0" borderId="0" xfId="0" applyFont="1" applyFill="1" applyBorder="1" applyAlignment="1" applyProtection="1">
      <alignment shrinkToFit="1"/>
      <protection hidden="1"/>
    </xf>
    <xf numFmtId="0" fontId="28" fillId="0" borderId="0" xfId="0" applyFont="1" applyFill="1" applyBorder="1" applyAlignment="1" applyProtection="1">
      <protection hidden="1"/>
    </xf>
    <xf numFmtId="0" fontId="24" fillId="0" borderId="0" xfId="0" applyFont="1" applyFill="1" applyBorder="1" applyAlignment="1" applyProtection="1">
      <protection hidden="1"/>
    </xf>
    <xf numFmtId="0" fontId="29" fillId="3" borderId="1" xfId="0" applyFont="1" applyFill="1" applyBorder="1" applyAlignment="1" applyProtection="1">
      <alignment horizontal="center" vertical="center"/>
      <protection hidden="1"/>
    </xf>
    <xf numFmtId="0" fontId="0" fillId="0" borderId="0" xfId="0" applyProtection="1"/>
    <xf numFmtId="0" fontId="3" fillId="5" borderId="5" xfId="0" applyFont="1" applyFill="1" applyBorder="1" applyAlignment="1" applyProtection="1">
      <alignment horizontal="center" vertical="center" shrinkToFit="1"/>
    </xf>
    <xf numFmtId="0" fontId="0" fillId="5" borderId="6" xfId="0" applyFill="1" applyBorder="1" applyAlignment="1" applyProtection="1">
      <alignment horizontal="center" vertical="center"/>
    </xf>
    <xf numFmtId="0" fontId="0" fillId="5" borderId="7" xfId="0" applyFill="1" applyBorder="1" applyAlignment="1" applyProtection="1">
      <alignment horizontal="center" vertical="center"/>
    </xf>
    <xf numFmtId="0" fontId="0" fillId="3" borderId="1" xfId="0" applyFill="1" applyBorder="1" applyAlignment="1" applyProtection="1">
      <alignment horizontal="center" vertical="center"/>
    </xf>
    <xf numFmtId="0" fontId="16" fillId="0" borderId="0" xfId="0" applyFont="1" applyFill="1" applyBorder="1" applyProtection="1"/>
    <xf numFmtId="0" fontId="0" fillId="0" borderId="0" xfId="0" applyBorder="1" applyAlignment="1" applyProtection="1">
      <alignment horizontal="center" vertical="center"/>
      <protection hidden="1"/>
    </xf>
    <xf numFmtId="0" fontId="1" fillId="3" borderId="8" xfId="0" applyFont="1" applyFill="1" applyBorder="1" applyAlignment="1" applyProtection="1">
      <alignment horizontal="center" vertical="center"/>
      <protection hidden="1"/>
    </xf>
    <xf numFmtId="0" fontId="3" fillId="3" borderId="9" xfId="0" applyFont="1" applyFill="1" applyBorder="1" applyAlignment="1" applyProtection="1">
      <alignment horizontal="center" vertical="center"/>
      <protection hidden="1"/>
    </xf>
    <xf numFmtId="0" fontId="13" fillId="6" borderId="9" xfId="0" applyFont="1" applyFill="1" applyBorder="1" applyAlignment="1" applyProtection="1">
      <alignment horizontal="center" vertical="center"/>
    </xf>
    <xf numFmtId="0" fontId="29" fillId="0" borderId="0" xfId="0" applyFont="1" applyBorder="1" applyAlignment="1" applyProtection="1">
      <alignment horizontal="center" vertical="center"/>
      <protection hidden="1"/>
    </xf>
    <xf numFmtId="0" fontId="3" fillId="5" borderId="0" xfId="0" applyFont="1" applyFill="1" applyBorder="1" applyAlignment="1" applyProtection="1">
      <alignment horizontal="center" vertical="center"/>
      <protection hidden="1"/>
    </xf>
    <xf numFmtId="0" fontId="29" fillId="7" borderId="10" xfId="0" applyFont="1" applyFill="1" applyBorder="1" applyAlignment="1" applyProtection="1">
      <alignment horizontal="center" vertical="center"/>
      <protection locked="0"/>
    </xf>
    <xf numFmtId="0" fontId="30" fillId="0" borderId="57" xfId="0" applyFont="1" applyBorder="1" applyAlignment="1" applyProtection="1">
      <alignment horizontal="center" vertical="center"/>
    </xf>
    <xf numFmtId="0" fontId="30" fillId="0" borderId="0" xfId="0" applyFont="1" applyFill="1" applyBorder="1" applyAlignment="1" applyProtection="1">
      <alignment horizontal="center" vertical="center"/>
    </xf>
    <xf numFmtId="0" fontId="30" fillId="8" borderId="0" xfId="0" applyFont="1" applyFill="1" applyBorder="1" applyAlignment="1" applyProtection="1"/>
    <xf numFmtId="0" fontId="3" fillId="9" borderId="12" xfId="0" applyFont="1" applyFill="1" applyBorder="1" applyAlignment="1" applyProtection="1">
      <alignment horizontal="center" vertical="center"/>
    </xf>
    <xf numFmtId="0" fontId="3" fillId="6" borderId="13" xfId="0" applyFont="1" applyFill="1" applyBorder="1" applyAlignment="1" applyProtection="1">
      <alignment horizontal="center" vertical="center"/>
    </xf>
    <xf numFmtId="0" fontId="3" fillId="9" borderId="14" xfId="0" applyFont="1" applyFill="1" applyBorder="1" applyAlignment="1" applyProtection="1">
      <alignment horizontal="center" vertical="center"/>
    </xf>
    <xf numFmtId="0" fontId="3" fillId="9" borderId="15" xfId="0" applyFont="1" applyFill="1" applyBorder="1" applyAlignment="1" applyProtection="1">
      <alignment horizontal="center" vertical="center"/>
    </xf>
    <xf numFmtId="0" fontId="30" fillId="0" borderId="57" xfId="0" applyFont="1" applyFill="1" applyBorder="1" applyAlignment="1" applyProtection="1">
      <alignment horizontal="center" vertical="center"/>
    </xf>
    <xf numFmtId="0" fontId="3" fillId="0" borderId="57" xfId="0" applyFont="1" applyFill="1" applyBorder="1" applyAlignment="1" applyProtection="1">
      <alignment vertical="center" shrinkToFit="1"/>
    </xf>
    <xf numFmtId="0" fontId="3" fillId="0" borderId="57" xfId="0" applyFont="1" applyFill="1" applyBorder="1" applyAlignment="1" applyProtection="1">
      <alignment horizontal="center" vertical="center" shrinkToFit="1"/>
    </xf>
    <xf numFmtId="0" fontId="26" fillId="0" borderId="57" xfId="0" applyFont="1" applyFill="1" applyBorder="1" applyAlignment="1" applyProtection="1">
      <alignment vertical="center" shrinkToFit="1"/>
    </xf>
    <xf numFmtId="0" fontId="31" fillId="0" borderId="57" xfId="0" applyFont="1" applyFill="1" applyBorder="1" applyAlignment="1" applyProtection="1">
      <alignment vertical="center"/>
    </xf>
    <xf numFmtId="0" fontId="3" fillId="6" borderId="16" xfId="0" applyFont="1" applyFill="1" applyBorder="1" applyAlignment="1" applyProtection="1">
      <alignment horizontal="center" vertical="center"/>
    </xf>
    <xf numFmtId="0" fontId="3" fillId="9" borderId="17" xfId="0" applyFont="1" applyFill="1" applyBorder="1" applyAlignment="1" applyProtection="1">
      <alignment horizontal="center" vertical="center"/>
    </xf>
    <xf numFmtId="0" fontId="3" fillId="9" borderId="18" xfId="0" applyFont="1" applyFill="1" applyBorder="1" applyAlignment="1" applyProtection="1">
      <alignment horizontal="center" vertical="center"/>
    </xf>
    <xf numFmtId="0" fontId="3" fillId="6" borderId="19" xfId="0" applyFont="1" applyFill="1" applyBorder="1" applyAlignment="1" applyProtection="1">
      <alignment horizontal="center" vertical="center"/>
    </xf>
    <xf numFmtId="0" fontId="3" fillId="9" borderId="20" xfId="0" applyFont="1" applyFill="1" applyBorder="1" applyAlignment="1" applyProtection="1">
      <alignment horizontal="center" vertical="center"/>
    </xf>
    <xf numFmtId="0" fontId="3" fillId="6" borderId="21" xfId="0" applyFont="1" applyFill="1" applyBorder="1" applyAlignment="1" applyProtection="1">
      <alignment horizontal="center" vertical="center"/>
    </xf>
    <xf numFmtId="0" fontId="3" fillId="6" borderId="22" xfId="0" applyFont="1" applyFill="1" applyBorder="1" applyAlignment="1" applyProtection="1">
      <alignment horizontal="center" vertical="center"/>
    </xf>
    <xf numFmtId="0" fontId="0" fillId="0" borderId="23" xfId="0" applyBorder="1" applyAlignment="1" applyProtection="1">
      <alignment horizontal="center" vertical="center"/>
      <protection hidden="1"/>
    </xf>
    <xf numFmtId="0" fontId="0" fillId="8" borderId="0" xfId="0" applyFill="1" applyProtection="1"/>
    <xf numFmtId="0" fontId="0" fillId="6" borderId="28" xfId="0" applyFill="1" applyBorder="1" applyAlignment="1" applyProtection="1">
      <alignment vertical="center"/>
    </xf>
    <xf numFmtId="0" fontId="6" fillId="5" borderId="30" xfId="0" applyFont="1" applyFill="1" applyBorder="1" applyAlignment="1" applyProtection="1">
      <alignment horizontal="center" vertical="center"/>
      <protection hidden="1"/>
    </xf>
    <xf numFmtId="0" fontId="6" fillId="5" borderId="31" xfId="0" applyFont="1" applyFill="1" applyBorder="1" applyAlignment="1" applyProtection="1">
      <alignment horizontal="center" vertical="center"/>
      <protection hidden="1"/>
    </xf>
    <xf numFmtId="0" fontId="0" fillId="0" borderId="60" xfId="0" applyBorder="1" applyAlignment="1" applyProtection="1">
      <alignment vertical="center"/>
    </xf>
    <xf numFmtId="0" fontId="6" fillId="5" borderId="0" xfId="0" applyFont="1" applyFill="1" applyBorder="1" applyAlignment="1" applyProtection="1">
      <alignment horizontal="center" vertical="center"/>
      <protection hidden="1"/>
    </xf>
    <xf numFmtId="0" fontId="0" fillId="6" borderId="0" xfId="0" applyFont="1" applyFill="1" applyBorder="1" applyAlignment="1" applyProtection="1">
      <alignment vertical="center"/>
    </xf>
    <xf numFmtId="0" fontId="0" fillId="7" borderId="10" xfId="0" applyFont="1" applyFill="1" applyBorder="1" applyAlignment="1" applyProtection="1">
      <alignment horizontal="center" vertical="center"/>
      <protection locked="0"/>
    </xf>
    <xf numFmtId="0" fontId="0" fillId="0" borderId="0" xfId="0" applyFont="1" applyBorder="1" applyAlignment="1" applyProtection="1">
      <alignment horizontal="center" vertical="center"/>
      <protection hidden="1"/>
    </xf>
    <xf numFmtId="0" fontId="6" fillId="6" borderId="0" xfId="0" applyFont="1" applyFill="1" applyBorder="1" applyAlignment="1" applyProtection="1">
      <alignment horizontal="center" vertical="center" textRotation="90"/>
      <protection hidden="1"/>
    </xf>
    <xf numFmtId="0" fontId="13" fillId="0" borderId="0" xfId="0" applyFont="1" applyProtection="1">
      <protection hidden="1"/>
    </xf>
    <xf numFmtId="0" fontId="38" fillId="13" borderId="61" xfId="0" applyFont="1" applyFill="1" applyBorder="1" applyAlignment="1" applyProtection="1">
      <alignment horizontal="center" vertical="center"/>
    </xf>
    <xf numFmtId="0" fontId="38" fillId="13" borderId="62" xfId="0" applyFont="1" applyFill="1" applyBorder="1" applyAlignment="1" applyProtection="1">
      <alignment horizontal="center" vertical="center"/>
    </xf>
    <xf numFmtId="0" fontId="0" fillId="0" borderId="0" xfId="0" applyFill="1" applyProtection="1"/>
    <xf numFmtId="0" fontId="39" fillId="13" borderId="61" xfId="0" applyFont="1" applyFill="1" applyBorder="1" applyAlignment="1" applyProtection="1">
      <alignment horizontal="center" vertical="center"/>
    </xf>
    <xf numFmtId="0" fontId="39" fillId="13" borderId="62" xfId="0" applyFont="1" applyFill="1" applyBorder="1" applyAlignment="1" applyProtection="1">
      <alignment horizontal="center" vertical="center"/>
    </xf>
    <xf numFmtId="0" fontId="40" fillId="14" borderId="63" xfId="0" applyFont="1" applyFill="1" applyBorder="1" applyAlignment="1" applyProtection="1">
      <alignment horizontal="center" vertical="center"/>
    </xf>
    <xf numFmtId="0" fontId="40" fillId="14" borderId="64" xfId="0" applyFont="1" applyFill="1" applyBorder="1" applyAlignment="1" applyProtection="1">
      <alignment horizontal="center" vertical="center"/>
    </xf>
    <xf numFmtId="0" fontId="40" fillId="14" borderId="65" xfId="0" applyFont="1" applyFill="1" applyBorder="1" applyAlignment="1" applyProtection="1">
      <alignment horizontal="center" vertical="center"/>
    </xf>
    <xf numFmtId="0" fontId="40" fillId="11" borderId="66" xfId="0" applyFont="1" applyFill="1" applyBorder="1" applyAlignment="1" applyProtection="1">
      <alignment horizontal="center" vertical="center"/>
    </xf>
    <xf numFmtId="0" fontId="40" fillId="11" borderId="64" xfId="0" applyFont="1" applyFill="1" applyBorder="1" applyAlignment="1" applyProtection="1">
      <alignment horizontal="center" vertical="center"/>
    </xf>
    <xf numFmtId="0" fontId="30" fillId="0" borderId="36" xfId="0" applyFont="1" applyFill="1" applyBorder="1" applyAlignment="1" applyProtection="1">
      <alignment horizontal="center" vertical="center"/>
    </xf>
    <xf numFmtId="0" fontId="30" fillId="0" borderId="37" xfId="0" applyFont="1" applyFill="1" applyBorder="1" applyAlignment="1" applyProtection="1">
      <alignment horizontal="center" vertical="center"/>
    </xf>
    <xf numFmtId="0" fontId="30" fillId="0" borderId="40" xfId="0" applyFont="1" applyFill="1" applyBorder="1" applyAlignment="1" applyProtection="1">
      <alignment horizontal="center" vertical="center"/>
    </xf>
    <xf numFmtId="1" fontId="30" fillId="0" borderId="39" xfId="0" applyNumberFormat="1" applyFont="1" applyFill="1" applyBorder="1" applyAlignment="1" applyProtection="1">
      <alignment horizontal="center" vertical="center"/>
    </xf>
    <xf numFmtId="0" fontId="31" fillId="0" borderId="37" xfId="0" applyFont="1" applyFill="1" applyBorder="1" applyAlignment="1" applyProtection="1">
      <alignment horizontal="center" vertical="center"/>
    </xf>
    <xf numFmtId="0" fontId="0" fillId="0" borderId="32" xfId="0" applyFill="1" applyBorder="1" applyAlignment="1" applyProtection="1">
      <alignment horizontal="center" vertical="center"/>
    </xf>
    <xf numFmtId="0" fontId="0" fillId="0" borderId="33" xfId="0" applyFill="1" applyBorder="1" applyAlignment="1" applyProtection="1">
      <alignment horizontal="center" vertical="center"/>
    </xf>
    <xf numFmtId="0" fontId="0" fillId="0" borderId="0" xfId="0" applyFill="1" applyBorder="1" applyAlignment="1" applyProtection="1">
      <alignment horizontal="center" vertical="center"/>
    </xf>
    <xf numFmtId="0" fontId="0" fillId="0" borderId="0" xfId="0" applyNumberFormat="1" applyProtection="1"/>
    <xf numFmtId="0" fontId="6" fillId="3" borderId="0" xfId="0" applyFont="1" applyFill="1" applyBorder="1" applyAlignment="1" applyProtection="1">
      <alignment horizontal="center" vertical="center"/>
      <protection hidden="1"/>
    </xf>
    <xf numFmtId="0" fontId="0" fillId="0" borderId="71" xfId="0" applyBorder="1" applyAlignment="1" applyProtection="1">
      <alignment vertical="center"/>
    </xf>
    <xf numFmtId="0" fontId="40" fillId="11" borderId="74" xfId="0" applyFont="1" applyFill="1" applyBorder="1" applyAlignment="1" applyProtection="1">
      <alignment horizontal="center" vertical="center"/>
    </xf>
    <xf numFmtId="0" fontId="31" fillId="15" borderId="73" xfId="0" applyFont="1" applyFill="1" applyBorder="1" applyAlignment="1" applyProtection="1">
      <alignment horizontal="center" vertical="center"/>
    </xf>
    <xf numFmtId="0" fontId="31" fillId="4" borderId="81" xfId="0" applyFont="1" applyFill="1" applyBorder="1" applyAlignment="1" applyProtection="1">
      <alignment horizontal="center" vertical="center"/>
    </xf>
    <xf numFmtId="0" fontId="31" fillId="4" borderId="84" xfId="0" applyFont="1" applyFill="1" applyBorder="1" applyAlignment="1" applyProtection="1">
      <alignment horizontal="center" vertical="center"/>
    </xf>
    <xf numFmtId="14" fontId="38" fillId="13" borderId="62" xfId="0" applyNumberFormat="1" applyFont="1" applyFill="1" applyBorder="1" applyAlignment="1" applyProtection="1">
      <alignment horizontal="center" vertical="center"/>
    </xf>
    <xf numFmtId="14" fontId="39" fillId="13" borderId="62" xfId="0" applyNumberFormat="1" applyFont="1" applyFill="1" applyBorder="1" applyAlignment="1" applyProtection="1">
      <alignment horizontal="center" vertical="center"/>
    </xf>
    <xf numFmtId="14" fontId="40" fillId="14" borderId="64" xfId="0" applyNumberFormat="1" applyFont="1" applyFill="1" applyBorder="1" applyAlignment="1" applyProtection="1">
      <alignment horizontal="center" vertical="center"/>
    </xf>
    <xf numFmtId="14" fontId="0" fillId="0" borderId="0" xfId="0" applyNumberFormat="1" applyFill="1" applyProtection="1"/>
    <xf numFmtId="0" fontId="31" fillId="4" borderId="83" xfId="0" applyFont="1" applyFill="1" applyBorder="1" applyAlignment="1" applyProtection="1">
      <alignment horizontal="center" vertical="center" wrapText="1"/>
    </xf>
    <xf numFmtId="0" fontId="3" fillId="0" borderId="0" xfId="0" applyFont="1" applyFill="1" applyBorder="1" applyAlignment="1" applyProtection="1">
      <alignment vertical="center"/>
      <protection hidden="1"/>
    </xf>
    <xf numFmtId="0" fontId="6" fillId="3" borderId="29" xfId="0" applyFont="1" applyFill="1" applyBorder="1" applyAlignment="1" applyProtection="1">
      <alignment vertical="center"/>
      <protection hidden="1"/>
    </xf>
    <xf numFmtId="0" fontId="6" fillId="3" borderId="0" xfId="0" applyFont="1" applyFill="1" applyBorder="1" applyAlignment="1" applyProtection="1">
      <alignment vertical="center"/>
      <protection hidden="1"/>
    </xf>
    <xf numFmtId="0" fontId="0" fillId="0" borderId="0" xfId="0" applyAlignment="1" applyProtection="1"/>
    <xf numFmtId="0" fontId="55" fillId="21" borderId="0" xfId="0" applyFont="1" applyFill="1" applyAlignment="1" applyProtection="1">
      <alignment horizontal="center" vertical="center"/>
      <protection hidden="1"/>
    </xf>
    <xf numFmtId="0" fontId="34" fillId="8" borderId="0" xfId="0" applyFont="1" applyFill="1" applyBorder="1" applyAlignment="1" applyProtection="1">
      <protection hidden="1"/>
    </xf>
    <xf numFmtId="0" fontId="13" fillId="6" borderId="28" xfId="0" applyFont="1" applyFill="1" applyBorder="1" applyAlignment="1" applyProtection="1">
      <alignment vertical="center"/>
    </xf>
    <xf numFmtId="0" fontId="35" fillId="0" borderId="89" xfId="0" applyFont="1" applyBorder="1" applyAlignment="1" applyProtection="1">
      <alignment vertical="center" readingOrder="2"/>
      <protection hidden="1"/>
    </xf>
    <xf numFmtId="0" fontId="35" fillId="0" borderId="89" xfId="0" applyFont="1" applyBorder="1" applyAlignment="1" applyProtection="1">
      <alignment vertical="center" readingOrder="2"/>
      <protection locked="0" hidden="1"/>
    </xf>
    <xf numFmtId="0" fontId="34" fillId="0" borderId="0" xfId="0" applyFont="1" applyFill="1" applyBorder="1" applyAlignment="1" applyProtection="1">
      <alignment vertical="center"/>
      <protection hidden="1"/>
    </xf>
    <xf numFmtId="0" fontId="60" fillId="16" borderId="0" xfId="0" applyFont="1" applyFill="1" applyBorder="1" applyAlignment="1" applyProtection="1">
      <alignment horizontal="center" vertical="center" wrapText="1"/>
      <protection hidden="1"/>
    </xf>
    <xf numFmtId="0" fontId="29" fillId="0" borderId="0" xfId="0" applyFont="1" applyAlignment="1" applyProtection="1">
      <alignment horizontal="center" vertical="center"/>
      <protection hidden="1"/>
    </xf>
    <xf numFmtId="0" fontId="61" fillId="2" borderId="31" xfId="0" applyFont="1" applyFill="1" applyBorder="1" applyAlignment="1" applyProtection="1">
      <alignment horizontal="center" vertical="center" wrapText="1"/>
      <protection hidden="1"/>
    </xf>
    <xf numFmtId="0" fontId="34" fillId="2" borderId="10" xfId="0" applyFont="1" applyFill="1" applyBorder="1" applyAlignment="1" applyProtection="1">
      <alignment horizontal="center" vertical="center"/>
      <protection hidden="1"/>
    </xf>
    <xf numFmtId="0" fontId="34" fillId="2" borderId="3" xfId="0" applyFont="1" applyFill="1" applyBorder="1" applyAlignment="1" applyProtection="1">
      <alignment horizontal="center" vertical="center" shrinkToFit="1"/>
      <protection hidden="1"/>
    </xf>
    <xf numFmtId="0" fontId="34" fillId="2" borderId="3" xfId="0" applyFont="1" applyFill="1" applyBorder="1" applyAlignment="1" applyProtection="1">
      <alignment horizontal="center" vertical="center"/>
      <protection hidden="1"/>
    </xf>
    <xf numFmtId="0" fontId="34" fillId="2" borderId="0" xfId="0" applyFont="1" applyFill="1" applyBorder="1" applyAlignment="1" applyProtection="1">
      <alignment horizontal="center" vertical="center"/>
      <protection hidden="1"/>
    </xf>
    <xf numFmtId="0" fontId="34" fillId="0" borderId="0" xfId="0" applyFont="1" applyFill="1" applyBorder="1" applyAlignment="1" applyProtection="1">
      <alignment vertical="center" shrinkToFit="1"/>
      <protection hidden="1"/>
    </xf>
    <xf numFmtId="0" fontId="34" fillId="0" borderId="0" xfId="0" applyFont="1" applyFill="1" applyBorder="1" applyAlignment="1" applyProtection="1">
      <alignment horizontal="center" vertical="center" shrinkToFit="1"/>
      <protection hidden="1"/>
    </xf>
    <xf numFmtId="0" fontId="56" fillId="0" borderId="0" xfId="0" applyFont="1" applyFill="1" applyAlignment="1" applyProtection="1">
      <alignment horizontal="center" vertical="center"/>
      <protection hidden="1"/>
    </xf>
    <xf numFmtId="0" fontId="34" fillId="0" borderId="30" xfId="0" applyFont="1" applyBorder="1" applyAlignment="1" applyProtection="1">
      <alignment horizontal="center" vertical="center"/>
      <protection hidden="1"/>
    </xf>
    <xf numFmtId="0" fontId="0" fillId="0" borderId="38" xfId="0" applyFont="1" applyBorder="1" applyAlignment="1" applyProtection="1">
      <alignment horizontal="center" vertical="center"/>
      <protection hidden="1"/>
    </xf>
    <xf numFmtId="0" fontId="0" fillId="0" borderId="97" xfId="0" applyFont="1" applyBorder="1" applyAlignment="1" applyProtection="1">
      <alignment horizontal="center" vertical="center"/>
      <protection hidden="1"/>
    </xf>
    <xf numFmtId="0" fontId="56" fillId="0" borderId="0" xfId="0" applyFont="1" applyAlignment="1" applyProtection="1">
      <alignment horizontal="center" vertical="center"/>
      <protection hidden="1"/>
    </xf>
    <xf numFmtId="0" fontId="34" fillId="0" borderId="0" xfId="0" applyFont="1" applyBorder="1" applyAlignment="1" applyProtection="1">
      <alignment horizontal="center" vertical="center"/>
      <protection hidden="1"/>
    </xf>
    <xf numFmtId="0" fontId="0" fillId="0" borderId="0" xfId="0" applyFill="1" applyBorder="1" applyProtection="1">
      <protection hidden="1"/>
    </xf>
    <xf numFmtId="0" fontId="0" fillId="0" borderId="0" xfId="0" applyFont="1" applyFill="1" applyBorder="1" applyAlignment="1" applyProtection="1">
      <alignment vertical="center"/>
      <protection hidden="1"/>
    </xf>
    <xf numFmtId="0" fontId="0" fillId="0" borderId="0" xfId="0" applyFont="1" applyFill="1" applyBorder="1" applyAlignment="1" applyProtection="1">
      <alignment horizontal="center" vertical="center"/>
      <protection hidden="1"/>
    </xf>
    <xf numFmtId="0" fontId="0" fillId="0" borderId="0" xfId="0" applyBorder="1" applyProtection="1">
      <protection hidden="1"/>
    </xf>
    <xf numFmtId="0" fontId="0" fillId="0" borderId="0" xfId="0" applyFont="1" applyBorder="1" applyAlignment="1" applyProtection="1">
      <alignment vertical="center"/>
      <protection hidden="1"/>
    </xf>
    <xf numFmtId="0" fontId="62" fillId="0" borderId="0" xfId="0" applyFont="1" applyFill="1" applyAlignment="1" applyProtection="1">
      <alignment horizontal="center" vertical="center"/>
      <protection hidden="1"/>
    </xf>
    <xf numFmtId="0" fontId="55" fillId="0" borderId="0" xfId="0" applyFont="1" applyFill="1" applyAlignment="1" applyProtection="1">
      <alignment horizontal="center" vertical="center"/>
      <protection hidden="1"/>
    </xf>
    <xf numFmtId="0" fontId="30" fillId="0" borderId="99" xfId="0" applyFont="1" applyFill="1" applyBorder="1" applyAlignment="1" applyProtection="1">
      <alignment horizontal="center" vertical="center"/>
      <protection hidden="1"/>
    </xf>
    <xf numFmtId="0" fontId="30" fillId="0" borderId="24" xfId="0" applyFont="1" applyFill="1" applyBorder="1" applyAlignment="1" applyProtection="1">
      <alignment horizontal="center" vertical="center"/>
      <protection hidden="1"/>
    </xf>
    <xf numFmtId="0" fontId="15" fillId="0" borderId="24" xfId="0" applyFont="1" applyBorder="1" applyAlignment="1" applyProtection="1">
      <alignment horizontal="center" vertical="center"/>
      <protection hidden="1"/>
    </xf>
    <xf numFmtId="0" fontId="0" fillId="0" borderId="25" xfId="0" applyFill="1" applyBorder="1" applyAlignment="1" applyProtection="1">
      <alignment horizontal="center" vertical="center"/>
      <protection hidden="1"/>
    </xf>
    <xf numFmtId="0" fontId="0" fillId="0" borderId="25" xfId="0" applyBorder="1" applyAlignment="1" applyProtection="1">
      <alignment horizontal="center" vertical="center"/>
      <protection hidden="1"/>
    </xf>
    <xf numFmtId="0" fontId="0" fillId="0" borderId="102" xfId="0" applyBorder="1" applyAlignment="1" applyProtection="1">
      <alignment horizontal="center" vertical="center"/>
      <protection hidden="1"/>
    </xf>
    <xf numFmtId="0" fontId="0" fillId="0" borderId="0" xfId="0" applyAlignment="1" applyProtection="1">
      <alignment horizontal="center" vertical="center"/>
      <protection hidden="1"/>
    </xf>
    <xf numFmtId="0" fontId="34" fillId="0" borderId="0" xfId="0" applyFont="1" applyFill="1" applyBorder="1" applyAlignment="1" applyProtection="1">
      <alignment vertical="center" textRotation="90"/>
      <protection hidden="1"/>
    </xf>
    <xf numFmtId="0" fontId="34" fillId="0" borderId="0" xfId="0" applyFont="1" applyFill="1" applyBorder="1" applyAlignment="1" applyProtection="1">
      <alignment horizontal="center" vertical="top"/>
      <protection hidden="1"/>
    </xf>
    <xf numFmtId="0" fontId="34" fillId="0" borderId="0" xfId="0" applyFont="1" applyFill="1" applyBorder="1" applyAlignment="1" applyProtection="1">
      <alignment horizontal="center" vertical="center" textRotation="90"/>
      <protection hidden="1"/>
    </xf>
    <xf numFmtId="0" fontId="0" fillId="0" borderId="118" xfId="0" applyBorder="1" applyProtection="1">
      <protection hidden="1"/>
    </xf>
    <xf numFmtId="0" fontId="29" fillId="0" borderId="118" xfId="0" applyFont="1" applyBorder="1" applyProtection="1">
      <protection hidden="1"/>
    </xf>
    <xf numFmtId="0" fontId="34" fillId="0" borderId="116" xfId="0" applyFont="1" applyFill="1" applyBorder="1" applyAlignment="1" applyProtection="1">
      <alignment vertical="center" textRotation="90"/>
      <protection hidden="1"/>
    </xf>
    <xf numFmtId="0" fontId="34" fillId="0" borderId="116" xfId="0" applyFont="1" applyFill="1" applyBorder="1" applyAlignment="1" applyProtection="1">
      <alignment horizontal="center" vertical="top"/>
      <protection hidden="1"/>
    </xf>
    <xf numFmtId="0" fontId="0" fillId="0" borderId="116" xfId="0" applyFont="1" applyFill="1" applyBorder="1" applyAlignment="1" applyProtection="1">
      <alignment horizontal="center" vertical="center"/>
      <protection hidden="1"/>
    </xf>
    <xf numFmtId="0" fontId="34" fillId="0" borderId="118" xfId="0" applyFont="1" applyFill="1" applyBorder="1" applyAlignment="1" applyProtection="1">
      <alignment vertical="center" textRotation="90"/>
      <protection hidden="1"/>
    </xf>
    <xf numFmtId="0" fontId="34" fillId="0" borderId="118" xfId="0" applyFont="1" applyFill="1" applyBorder="1" applyAlignment="1" applyProtection="1">
      <alignment horizontal="center" vertical="top"/>
      <protection hidden="1"/>
    </xf>
    <xf numFmtId="0" fontId="0" fillId="0" borderId="118" xfId="0" applyFont="1" applyFill="1" applyBorder="1" applyAlignment="1" applyProtection="1">
      <alignment horizontal="center" vertical="center"/>
      <protection hidden="1"/>
    </xf>
    <xf numFmtId="0" fontId="9" fillId="0" borderId="0" xfId="0" applyFont="1" applyAlignment="1" applyProtection="1">
      <alignment horizontal="right" vertical="center"/>
      <protection hidden="1"/>
    </xf>
    <xf numFmtId="0" fontId="8" fillId="0" borderId="0" xfId="0" applyFont="1" applyBorder="1" applyAlignment="1" applyProtection="1">
      <protection hidden="1"/>
    </xf>
    <xf numFmtId="0" fontId="29" fillId="0" borderId="0" xfId="0" applyFont="1" applyProtection="1">
      <protection hidden="1"/>
    </xf>
    <xf numFmtId="0" fontId="29" fillId="0" borderId="0" xfId="0" applyFont="1" applyFill="1" applyBorder="1" applyProtection="1">
      <protection hidden="1"/>
    </xf>
    <xf numFmtId="0" fontId="40" fillId="0" borderId="0" xfId="0" applyFont="1" applyFill="1" applyBorder="1" applyAlignment="1" applyProtection="1">
      <alignment horizontal="center" vertical="center"/>
    </xf>
    <xf numFmtId="0" fontId="36" fillId="0" borderId="0" xfId="0" applyFont="1" applyFill="1" applyBorder="1" applyProtection="1"/>
    <xf numFmtId="0" fontId="6" fillId="0" borderId="0" xfId="0" applyFont="1" applyFill="1" applyBorder="1" applyAlignment="1" applyProtection="1">
      <alignment horizontal="center" vertical="center"/>
      <protection hidden="1"/>
    </xf>
    <xf numFmtId="0" fontId="6" fillId="0" borderId="0" xfId="0" applyFont="1" applyFill="1" applyBorder="1" applyAlignment="1" applyProtection="1">
      <alignment vertical="center"/>
      <protection hidden="1"/>
    </xf>
    <xf numFmtId="0" fontId="63" fillId="0" borderId="0" xfId="0" applyFont="1" applyFill="1" applyBorder="1" applyAlignment="1" applyProtection="1">
      <alignment vertical="center"/>
      <protection hidden="1"/>
    </xf>
    <xf numFmtId="0" fontId="64" fillId="0" borderId="0" xfId="0" applyFont="1" applyFill="1" applyBorder="1" applyProtection="1"/>
    <xf numFmtId="0" fontId="65" fillId="6" borderId="29" xfId="0" applyFont="1" applyFill="1" applyBorder="1" applyAlignment="1" applyProtection="1">
      <alignment vertical="center"/>
    </xf>
    <xf numFmtId="0" fontId="13" fillId="0" borderId="60" xfId="0" applyFont="1" applyBorder="1" applyAlignment="1" applyProtection="1">
      <alignment vertical="center"/>
    </xf>
    <xf numFmtId="0" fontId="36" fillId="8" borderId="0" xfId="0" applyFont="1" applyFill="1" applyProtection="1"/>
    <xf numFmtId="0" fontId="66" fillId="0" borderId="36" xfId="0" applyFont="1" applyFill="1" applyBorder="1" applyAlignment="1" applyProtection="1">
      <alignment horizontal="center" vertical="center"/>
      <protection hidden="1"/>
    </xf>
    <xf numFmtId="0" fontId="30" fillId="0" borderId="36" xfId="0" applyFont="1" applyFill="1" applyBorder="1" applyAlignment="1" applyProtection="1">
      <alignment horizontal="center" vertical="center"/>
      <protection hidden="1"/>
    </xf>
    <xf numFmtId="0" fontId="0" fillId="0" borderId="0" xfId="0" applyFont="1" applyFill="1" applyBorder="1" applyAlignment="1" applyProtection="1">
      <alignment horizontal="center" vertical="center"/>
    </xf>
    <xf numFmtId="0" fontId="0" fillId="0" borderId="0" xfId="0" applyFill="1" applyBorder="1" applyAlignment="1" applyProtection="1">
      <alignment horizontal="center" vertical="center"/>
      <protection hidden="1"/>
    </xf>
    <xf numFmtId="0" fontId="3" fillId="0" borderId="0" xfId="0" applyFont="1" applyFill="1" applyBorder="1" applyAlignment="1" applyProtection="1">
      <alignment horizontal="center" vertical="center"/>
      <protection hidden="1"/>
    </xf>
    <xf numFmtId="0" fontId="29" fillId="0" borderId="0" xfId="0" applyFont="1" applyFill="1" applyBorder="1" applyAlignment="1" applyProtection="1">
      <alignment horizontal="center" vertical="center"/>
    </xf>
    <xf numFmtId="0" fontId="29" fillId="0" borderId="0" xfId="0" applyFont="1" applyFill="1" applyBorder="1" applyAlignment="1" applyProtection="1">
      <alignment horizontal="center" vertical="center"/>
      <protection hidden="1"/>
    </xf>
    <xf numFmtId="0" fontId="3" fillId="0" borderId="0" xfId="0" applyFont="1" applyFill="1" applyBorder="1" applyAlignment="1" applyProtection="1">
      <alignment horizontal="center" vertical="center" textRotation="90"/>
      <protection hidden="1"/>
    </xf>
    <xf numFmtId="0" fontId="0" fillId="0" borderId="0" xfId="0" applyFill="1" applyBorder="1" applyProtection="1"/>
    <xf numFmtId="0" fontId="0" fillId="0" borderId="0" xfId="0" applyFill="1" applyBorder="1" applyAlignment="1" applyProtection="1"/>
    <xf numFmtId="0" fontId="29" fillId="4" borderId="3" xfId="0" applyFont="1" applyFill="1" applyBorder="1" applyAlignment="1" applyProtection="1">
      <alignment horizontal="center" vertical="center"/>
      <protection hidden="1"/>
    </xf>
    <xf numFmtId="0" fontId="0" fillId="4" borderId="3" xfId="0" applyFont="1" applyFill="1" applyBorder="1" applyAlignment="1" applyProtection="1">
      <alignment horizontal="center" vertical="center"/>
      <protection hidden="1"/>
    </xf>
    <xf numFmtId="0" fontId="6" fillId="0" borderId="0" xfId="0" applyFont="1" applyFill="1" applyBorder="1" applyAlignment="1" applyProtection="1">
      <alignment horizontal="center" vertical="center" shrinkToFit="1"/>
      <protection hidden="1"/>
    </xf>
    <xf numFmtId="0" fontId="32" fillId="0" borderId="6" xfId="0" applyFont="1" applyBorder="1" applyAlignment="1" applyProtection="1">
      <alignment horizontal="center" vertical="center"/>
      <protection hidden="1"/>
    </xf>
    <xf numFmtId="0" fontId="32" fillId="0" borderId="23" xfId="0" applyFont="1" applyBorder="1" applyAlignment="1" applyProtection="1">
      <alignment horizontal="center" vertical="center"/>
      <protection hidden="1"/>
    </xf>
    <xf numFmtId="0" fontId="32" fillId="0" borderId="0" xfId="0" applyFont="1" applyFill="1" applyAlignment="1" applyProtection="1">
      <alignment horizontal="center" vertical="center"/>
    </xf>
    <xf numFmtId="0" fontId="3" fillId="8" borderId="72" xfId="0" applyFont="1" applyFill="1" applyBorder="1" applyAlignment="1" applyProtection="1">
      <alignment horizontal="center" vertical="center" shrinkToFit="1"/>
      <protection hidden="1"/>
    </xf>
    <xf numFmtId="0" fontId="6" fillId="0" borderId="91" xfId="0" applyFont="1" applyFill="1" applyBorder="1" applyAlignment="1" applyProtection="1">
      <alignment horizontal="center" vertical="center"/>
      <protection hidden="1"/>
    </xf>
    <xf numFmtId="0" fontId="15" fillId="0" borderId="24" xfId="0" applyFont="1" applyFill="1" applyBorder="1" applyAlignment="1" applyProtection="1">
      <alignment horizontal="center" vertical="center"/>
      <protection hidden="1"/>
    </xf>
    <xf numFmtId="0" fontId="6" fillId="0" borderId="24" xfId="0" applyFont="1" applyFill="1" applyBorder="1" applyAlignment="1" applyProtection="1">
      <alignment horizontal="center" vertical="center" shrinkToFit="1"/>
      <protection hidden="1"/>
    </xf>
    <xf numFmtId="0" fontId="30" fillId="0" borderId="57" xfId="0" applyFont="1" applyBorder="1" applyAlignment="1" applyProtection="1">
      <alignment horizontal="center" vertical="center"/>
      <protection hidden="1"/>
    </xf>
    <xf numFmtId="0" fontId="30" fillId="6" borderId="58" xfId="0" applyFont="1" applyFill="1" applyBorder="1" applyAlignment="1" applyProtection="1">
      <alignment horizontal="center" vertical="center" shrinkToFit="1"/>
      <protection hidden="1"/>
    </xf>
    <xf numFmtId="0" fontId="30" fillId="8" borderId="59" xfId="0" applyFont="1" applyFill="1" applyBorder="1" applyAlignment="1" applyProtection="1">
      <alignment horizontal="center" vertical="center" shrinkToFit="1"/>
      <protection hidden="1"/>
    </xf>
    <xf numFmtId="0" fontId="40" fillId="0" borderId="0" xfId="0" applyFont="1" applyFill="1" applyBorder="1" applyAlignment="1" applyProtection="1">
      <alignment horizontal="center" vertical="center"/>
      <protection hidden="1"/>
    </xf>
    <xf numFmtId="0" fontId="30" fillId="0" borderId="0" xfId="0" applyFont="1" applyFill="1" applyBorder="1" applyAlignment="1" applyProtection="1">
      <alignment horizontal="center" vertical="center"/>
      <protection hidden="1"/>
    </xf>
    <xf numFmtId="0" fontId="30" fillId="0" borderId="0" xfId="0" applyFont="1" applyFill="1" applyBorder="1" applyAlignment="1" applyProtection="1">
      <alignment horizontal="center" vertical="center" shrinkToFit="1"/>
      <protection hidden="1"/>
    </xf>
    <xf numFmtId="0" fontId="45" fillId="6" borderId="58" xfId="1" applyFont="1" applyFill="1" applyBorder="1" applyAlignment="1" applyProtection="1">
      <alignment horizontal="center" vertical="center" shrinkToFit="1"/>
      <protection hidden="1"/>
    </xf>
    <xf numFmtId="0" fontId="3" fillId="8" borderId="59" xfId="0" applyFont="1" applyFill="1" applyBorder="1" applyAlignment="1" applyProtection="1">
      <alignment horizontal="center" vertical="center" shrinkToFit="1"/>
      <protection hidden="1"/>
    </xf>
    <xf numFmtId="0" fontId="26" fillId="6" borderId="125" xfId="0" applyFont="1" applyFill="1" applyBorder="1" applyAlignment="1" applyProtection="1">
      <alignment horizontal="center" vertical="center" shrinkToFit="1"/>
      <protection hidden="1"/>
    </xf>
    <xf numFmtId="0" fontId="8" fillId="8" borderId="6" xfId="0" applyNumberFormat="1" applyFont="1" applyFill="1" applyBorder="1" applyAlignment="1" applyProtection="1">
      <alignment horizontal="center" vertical="center" shrinkToFit="1"/>
      <protection hidden="1"/>
    </xf>
    <xf numFmtId="0" fontId="26" fillId="6" borderId="123" xfId="0" applyNumberFormat="1" applyFont="1" applyFill="1" applyBorder="1" applyAlignment="1" applyProtection="1">
      <alignment vertical="center" shrinkToFit="1"/>
      <protection hidden="1"/>
    </xf>
    <xf numFmtId="0" fontId="30" fillId="8" borderId="57" xfId="0" applyFont="1" applyFill="1" applyBorder="1" applyAlignment="1" applyProtection="1">
      <alignment vertical="center" shrinkToFit="1"/>
      <protection hidden="1"/>
    </xf>
    <xf numFmtId="0" fontId="31" fillId="6" borderId="58" xfId="0" applyFont="1" applyFill="1" applyBorder="1" applyAlignment="1" applyProtection="1">
      <alignment vertical="center" shrinkToFit="1"/>
      <protection hidden="1"/>
    </xf>
    <xf numFmtId="0" fontId="71" fillId="11" borderId="128" xfId="0" applyFont="1" applyFill="1" applyBorder="1" applyAlignment="1" applyProtection="1">
      <alignment horizontal="center" vertical="center"/>
    </xf>
    <xf numFmtId="0" fontId="71" fillId="0" borderId="129" xfId="0" applyFont="1" applyFill="1" applyBorder="1" applyAlignment="1" applyProtection="1">
      <alignment horizontal="center" vertical="center"/>
    </xf>
    <xf numFmtId="49" fontId="0" fillId="0" borderId="0" xfId="0" applyNumberFormat="1" applyProtection="1"/>
    <xf numFmtId="0" fontId="0" fillId="5" borderId="33" xfId="0" applyFill="1" applyBorder="1" applyAlignment="1" applyProtection="1">
      <alignment wrapText="1"/>
    </xf>
    <xf numFmtId="0" fontId="0" fillId="5" borderId="33" xfId="0" applyFill="1" applyBorder="1" applyAlignment="1" applyProtection="1">
      <alignment wrapText="1"/>
      <protection locked="0"/>
    </xf>
    <xf numFmtId="0" fontId="0" fillId="0" borderId="1" xfId="0" applyFill="1" applyBorder="1" applyAlignment="1" applyProtection="1">
      <alignment wrapText="1"/>
    </xf>
    <xf numFmtId="0" fontId="0" fillId="0" borderId="0" xfId="0" applyAlignment="1" applyProtection="1">
      <alignment wrapText="1"/>
      <protection locked="0"/>
    </xf>
    <xf numFmtId="0" fontId="71" fillId="11" borderId="129" xfId="0" applyFont="1" applyFill="1" applyBorder="1" applyAlignment="1" applyProtection="1">
      <alignment horizontal="center" vertical="center"/>
    </xf>
    <xf numFmtId="0" fontId="4" fillId="11" borderId="128" xfId="0" applyFont="1" applyFill="1" applyBorder="1" applyAlignment="1" applyProtection="1">
      <alignment horizontal="center" vertical="center"/>
    </xf>
    <xf numFmtId="14" fontId="0" fillId="5" borderId="33" xfId="0" applyNumberFormat="1" applyFill="1" applyBorder="1" applyAlignment="1" applyProtection="1">
      <alignment wrapText="1"/>
      <protection locked="0"/>
    </xf>
    <xf numFmtId="49" fontId="0" fillId="5" borderId="33" xfId="0" applyNumberFormat="1" applyFill="1" applyBorder="1" applyAlignment="1" applyProtection="1">
      <alignment wrapText="1"/>
      <protection locked="0"/>
    </xf>
    <xf numFmtId="0" fontId="71" fillId="11" borderId="122" xfId="0" applyFont="1" applyFill="1" applyBorder="1" applyAlignment="1" applyProtection="1">
      <alignment horizontal="center" vertical="center"/>
    </xf>
    <xf numFmtId="49" fontId="71" fillId="11" borderId="122" xfId="0" applyNumberFormat="1" applyFont="1" applyFill="1" applyBorder="1" applyAlignment="1" applyProtection="1">
      <alignment horizontal="center" vertical="center"/>
    </xf>
    <xf numFmtId="0" fontId="71" fillId="11" borderId="128" xfId="0" applyFont="1" applyFill="1" applyBorder="1" applyAlignment="1" applyProtection="1">
      <alignment horizontal="center" vertical="center" wrapText="1"/>
    </xf>
    <xf numFmtId="0" fontId="71" fillId="11" borderId="0" xfId="0" applyFont="1" applyFill="1" applyBorder="1" applyAlignment="1" applyProtection="1">
      <alignment horizontal="center" vertical="center"/>
    </xf>
    <xf numFmtId="0" fontId="52" fillId="17" borderId="0" xfId="1" applyFont="1" applyFill="1" applyAlignment="1" applyProtection="1">
      <alignment vertical="center"/>
    </xf>
    <xf numFmtId="0" fontId="73" fillId="17" borderId="0" xfId="1" applyFont="1" applyFill="1"/>
    <xf numFmtId="49" fontId="0" fillId="0" borderId="0" xfId="0" applyNumberFormat="1"/>
    <xf numFmtId="0" fontId="13" fillId="0" borderId="0" xfId="0" applyFont="1" applyProtection="1"/>
    <xf numFmtId="49" fontId="31" fillId="6" borderId="58" xfId="0" applyNumberFormat="1" applyFont="1" applyFill="1" applyBorder="1" applyAlignment="1" applyProtection="1">
      <alignment vertical="center" shrinkToFit="1"/>
      <protection hidden="1"/>
    </xf>
    <xf numFmtId="0" fontId="6" fillId="3" borderId="120" xfId="0" applyFont="1" applyFill="1" applyBorder="1" applyAlignment="1" applyProtection="1">
      <alignment vertical="center"/>
      <protection hidden="1"/>
    </xf>
    <xf numFmtId="0" fontId="6" fillId="3" borderId="121" xfId="0" applyFont="1" applyFill="1" applyBorder="1" applyAlignment="1" applyProtection="1">
      <alignment vertical="center"/>
      <protection hidden="1"/>
    </xf>
    <xf numFmtId="0" fontId="3" fillId="3" borderId="131" xfId="0" applyFont="1" applyFill="1" applyBorder="1" applyAlignment="1" applyProtection="1">
      <alignment horizontal="center" vertical="center"/>
    </xf>
    <xf numFmtId="0" fontId="3" fillId="3" borderId="132" xfId="0" applyFont="1" applyFill="1" applyBorder="1" applyAlignment="1" applyProtection="1">
      <alignment horizontal="center" vertical="center"/>
    </xf>
    <xf numFmtId="0" fontId="6" fillId="3" borderId="31" xfId="0" applyFont="1" applyFill="1" applyBorder="1" applyAlignment="1" applyProtection="1">
      <alignment horizontal="center" vertical="center"/>
      <protection hidden="1"/>
    </xf>
    <xf numFmtId="0" fontId="6" fillId="3" borderId="30" xfId="0" applyFont="1" applyFill="1" applyBorder="1" applyAlignment="1" applyProtection="1">
      <alignment horizontal="center" vertical="center"/>
      <protection hidden="1"/>
    </xf>
    <xf numFmtId="0" fontId="29" fillId="7" borderId="38" xfId="0" applyFont="1" applyFill="1" applyBorder="1" applyAlignment="1" applyProtection="1">
      <alignment horizontal="center" vertical="center"/>
      <protection locked="0"/>
    </xf>
    <xf numFmtId="0" fontId="29" fillId="4" borderId="97" xfId="0" applyFont="1" applyFill="1" applyBorder="1" applyAlignment="1" applyProtection="1">
      <alignment horizontal="center" vertical="center"/>
      <protection hidden="1"/>
    </xf>
    <xf numFmtId="0" fontId="6" fillId="3" borderId="2" xfId="0" applyFont="1" applyFill="1" applyBorder="1" applyAlignment="1" applyProtection="1">
      <alignment horizontal="center" vertical="center"/>
      <protection hidden="1"/>
    </xf>
    <xf numFmtId="0" fontId="29" fillId="7" borderId="27" xfId="0" applyFont="1" applyFill="1" applyBorder="1" applyAlignment="1" applyProtection="1">
      <alignment horizontal="center" vertical="center"/>
      <protection locked="0"/>
    </xf>
    <xf numFmtId="0" fontId="29" fillId="4" borderId="133" xfId="0" applyFont="1" applyFill="1" applyBorder="1" applyAlignment="1" applyProtection="1">
      <alignment horizontal="center" vertical="center"/>
      <protection hidden="1"/>
    </xf>
    <xf numFmtId="0" fontId="0" fillId="7" borderId="38" xfId="0" applyFont="1" applyFill="1" applyBorder="1" applyAlignment="1" applyProtection="1">
      <alignment horizontal="center" vertical="center"/>
      <protection locked="0"/>
    </xf>
    <xf numFmtId="0" fontId="0" fillId="4" borderId="97" xfId="0" applyFont="1" applyFill="1" applyBorder="1" applyAlignment="1" applyProtection="1">
      <alignment horizontal="center" vertical="center"/>
      <protection hidden="1"/>
    </xf>
    <xf numFmtId="0" fontId="0" fillId="7" borderId="27" xfId="0" applyFont="1" applyFill="1" applyBorder="1" applyAlignment="1" applyProtection="1">
      <alignment horizontal="center" vertical="center"/>
      <protection locked="0"/>
    </xf>
    <xf numFmtId="0" fontId="0" fillId="4" borderId="133" xfId="0" applyFont="1" applyFill="1" applyBorder="1" applyAlignment="1" applyProtection="1">
      <alignment horizontal="center" vertical="center"/>
      <protection hidden="1"/>
    </xf>
    <xf numFmtId="0" fontId="3" fillId="3" borderId="134" xfId="0" applyFont="1" applyFill="1" applyBorder="1" applyAlignment="1" applyProtection="1">
      <alignment horizontal="center" vertical="center"/>
      <protection hidden="1"/>
    </xf>
    <xf numFmtId="0" fontId="3" fillId="3" borderId="135" xfId="0" applyFont="1" applyFill="1" applyBorder="1" applyAlignment="1" applyProtection="1">
      <alignment horizontal="center" vertical="center"/>
      <protection hidden="1"/>
    </xf>
    <xf numFmtId="0" fontId="6" fillId="5" borderId="2" xfId="0" applyFont="1" applyFill="1" applyBorder="1" applyAlignment="1" applyProtection="1">
      <alignment horizontal="center" vertical="center"/>
      <protection hidden="1"/>
    </xf>
    <xf numFmtId="0" fontId="0" fillId="0" borderId="0" xfId="0" applyFont="1" applyProtection="1"/>
    <xf numFmtId="0" fontId="0" fillId="3" borderId="1" xfId="0" applyFont="1" applyFill="1" applyBorder="1" applyAlignment="1" applyProtection="1">
      <alignment horizontal="center" vertical="center"/>
    </xf>
    <xf numFmtId="0" fontId="0" fillId="0" borderId="0" xfId="0" applyAlignment="1" applyProtection="1">
      <protection hidden="1"/>
    </xf>
    <xf numFmtId="0" fontId="0" fillId="0" borderId="24" xfId="0" applyFont="1" applyBorder="1" applyProtection="1">
      <protection hidden="1"/>
    </xf>
    <xf numFmtId="0" fontId="15" fillId="0" borderId="35" xfId="0" applyFont="1" applyBorder="1" applyAlignment="1" applyProtection="1">
      <alignment vertical="center"/>
      <protection hidden="1"/>
    </xf>
    <xf numFmtId="0" fontId="75" fillId="4" borderId="24" xfId="0" applyNumberFormat="1" applyFont="1" applyFill="1" applyBorder="1" applyAlignment="1" applyProtection="1">
      <alignment horizontal="center" vertical="center"/>
      <protection hidden="1"/>
    </xf>
    <xf numFmtId="0" fontId="4" fillId="0" borderId="24" xfId="0" applyFont="1" applyFill="1" applyBorder="1" applyAlignment="1" applyProtection="1">
      <alignment vertical="center" shrinkToFit="1"/>
      <protection hidden="1"/>
    </xf>
    <xf numFmtId="49" fontId="40" fillId="14" borderId="64" xfId="0" applyNumberFormat="1" applyFont="1" applyFill="1" applyBorder="1" applyAlignment="1" applyProtection="1">
      <alignment horizontal="center" vertical="center"/>
    </xf>
    <xf numFmtId="49" fontId="31" fillId="4" borderId="82" xfId="0" applyNumberFormat="1" applyFont="1" applyFill="1" applyBorder="1" applyAlignment="1" applyProtection="1">
      <alignment horizontal="center" vertical="center"/>
    </xf>
    <xf numFmtId="14" fontId="30" fillId="0" borderId="37" xfId="0" applyNumberFormat="1" applyFont="1" applyFill="1" applyBorder="1" applyAlignment="1" applyProtection="1">
      <alignment horizontal="center" vertical="center"/>
    </xf>
    <xf numFmtId="14" fontId="30" fillId="0" borderId="38" xfId="0" applyNumberFormat="1" applyFont="1" applyFill="1" applyBorder="1" applyAlignment="1" applyProtection="1">
      <alignment horizontal="center" vertical="center"/>
    </xf>
    <xf numFmtId="0" fontId="13" fillId="0" borderId="0" xfId="0" applyFont="1" applyFill="1"/>
    <xf numFmtId="0" fontId="13" fillId="0" borderId="0" xfId="0" applyFont="1" applyFill="1" applyBorder="1"/>
    <xf numFmtId="0" fontId="77" fillId="0" borderId="0" xfId="0" applyFont="1"/>
    <xf numFmtId="0" fontId="80" fillId="0" borderId="0" xfId="0" applyFont="1" applyAlignment="1">
      <alignment horizontal="center"/>
    </xf>
    <xf numFmtId="0" fontId="80" fillId="0" borderId="0" xfId="0" applyFont="1"/>
    <xf numFmtId="0" fontId="83" fillId="13" borderId="151" xfId="1" applyFont="1" applyFill="1" applyBorder="1"/>
    <xf numFmtId="0" fontId="87" fillId="0" borderId="0" xfId="0" applyFont="1" applyAlignment="1"/>
    <xf numFmtId="0" fontId="87" fillId="0" borderId="0" xfId="0" applyFont="1" applyAlignment="1">
      <alignment horizontal="center"/>
    </xf>
    <xf numFmtId="0" fontId="89" fillId="0" borderId="0" xfId="1" applyFont="1" applyFill="1" applyBorder="1" applyAlignment="1">
      <alignment vertical="center" wrapText="1"/>
    </xf>
    <xf numFmtId="0" fontId="77" fillId="0" borderId="0" xfId="0" applyFont="1" applyFill="1"/>
    <xf numFmtId="0" fontId="89" fillId="0" borderId="0" xfId="1" applyFont="1" applyFill="1" applyAlignment="1"/>
    <xf numFmtId="0" fontId="77" fillId="0" borderId="0" xfId="0" applyFont="1" applyAlignment="1"/>
    <xf numFmtId="0" fontId="30" fillId="8" borderId="0" xfId="0" applyFont="1" applyFill="1" applyBorder="1" applyAlignment="1" applyProtection="1">
      <alignment horizontal="center" vertical="center"/>
      <protection hidden="1"/>
    </xf>
    <xf numFmtId="0" fontId="0" fillId="0" borderId="0" xfId="0" applyAlignment="1" applyProtection="1">
      <alignment horizontal="center"/>
    </xf>
    <xf numFmtId="0" fontId="3" fillId="8" borderId="58" xfId="0" applyFont="1" applyFill="1" applyBorder="1" applyAlignment="1" applyProtection="1">
      <alignment horizontal="center" vertical="center" shrinkToFit="1"/>
      <protection hidden="1"/>
    </xf>
    <xf numFmtId="0" fontId="30" fillId="8" borderId="57" xfId="0" applyFont="1" applyFill="1" applyBorder="1" applyAlignment="1" applyProtection="1">
      <alignment horizontal="center" vertical="center" shrinkToFit="1"/>
      <protection hidden="1"/>
    </xf>
    <xf numFmtId="0" fontId="3" fillId="5" borderId="7" xfId="0" applyFont="1" applyFill="1" applyBorder="1" applyAlignment="1" applyProtection="1">
      <alignment horizontal="center" vertical="center"/>
    </xf>
    <xf numFmtId="0" fontId="3" fillId="8" borderId="0" xfId="0" applyFont="1" applyFill="1" applyBorder="1" applyAlignment="1" applyProtection="1">
      <alignment horizontal="center" vertical="center" shrinkToFit="1"/>
      <protection hidden="1"/>
    </xf>
    <xf numFmtId="0" fontId="3" fillId="8" borderId="57" xfId="0" applyFont="1" applyFill="1" applyBorder="1" applyAlignment="1" applyProtection="1">
      <alignment horizontal="center" vertical="center" shrinkToFit="1"/>
      <protection hidden="1"/>
    </xf>
    <xf numFmtId="0" fontId="33" fillId="12" borderId="9" xfId="0" applyFont="1" applyFill="1" applyBorder="1" applyAlignment="1" applyProtection="1">
      <alignment horizontal="center" vertical="center"/>
    </xf>
    <xf numFmtId="0" fontId="13" fillId="0" borderId="0" xfId="0" applyFont="1"/>
    <xf numFmtId="0" fontId="29" fillId="7" borderId="10" xfId="0" applyFont="1" applyFill="1" applyBorder="1" applyAlignment="1" applyProtection="1">
      <alignment horizontal="center" vertical="center"/>
    </xf>
    <xf numFmtId="0" fontId="29" fillId="7" borderId="38" xfId="0" applyFont="1" applyFill="1" applyBorder="1" applyAlignment="1" applyProtection="1">
      <alignment horizontal="center" vertical="center"/>
    </xf>
    <xf numFmtId="0" fontId="29" fillId="7" borderId="27" xfId="0" applyFont="1" applyFill="1" applyBorder="1" applyAlignment="1" applyProtection="1">
      <alignment horizontal="center" vertical="center"/>
    </xf>
    <xf numFmtId="0" fontId="29" fillId="7" borderId="11" xfId="0" applyFont="1" applyFill="1" applyBorder="1" applyAlignment="1" applyProtection="1">
      <alignment horizontal="center" vertical="center"/>
    </xf>
    <xf numFmtId="0" fontId="29" fillId="4" borderId="4" xfId="0" applyFont="1" applyFill="1" applyBorder="1" applyAlignment="1" applyProtection="1">
      <alignment horizontal="center" vertical="center"/>
      <protection hidden="1"/>
    </xf>
    <xf numFmtId="0" fontId="0" fillId="7" borderId="10" xfId="0" applyFont="1" applyFill="1" applyBorder="1" applyAlignment="1" applyProtection="1">
      <alignment horizontal="center" vertical="center"/>
    </xf>
    <xf numFmtId="0" fontId="0" fillId="7" borderId="38" xfId="0" applyFont="1" applyFill="1" applyBorder="1" applyAlignment="1" applyProtection="1">
      <alignment horizontal="center" vertical="center"/>
    </xf>
    <xf numFmtId="0" fontId="0" fillId="7" borderId="27" xfId="0" applyFont="1" applyFill="1" applyBorder="1" applyAlignment="1" applyProtection="1">
      <alignment horizontal="center" vertical="center"/>
    </xf>
    <xf numFmtId="0" fontId="90" fillId="0" borderId="28" xfId="0" applyFont="1" applyBorder="1" applyAlignment="1">
      <alignment horizontal="center" wrapText="1"/>
    </xf>
    <xf numFmtId="0" fontId="90" fillId="0" borderId="6" xfId="0" applyFont="1" applyBorder="1" applyAlignment="1">
      <alignment horizontal="center" wrapText="1"/>
    </xf>
    <xf numFmtId="0" fontId="90" fillId="0" borderId="56" xfId="0" applyFont="1" applyBorder="1" applyAlignment="1">
      <alignment horizontal="center" wrapText="1"/>
    </xf>
    <xf numFmtId="0" fontId="90" fillId="0" borderId="29" xfId="0" applyFont="1" applyBorder="1" applyAlignment="1">
      <alignment horizontal="center" wrapText="1"/>
    </xf>
    <xf numFmtId="0" fontId="90" fillId="0" borderId="0" xfId="0" applyFont="1" applyBorder="1" applyAlignment="1">
      <alignment horizontal="center" wrapText="1"/>
    </xf>
    <xf numFmtId="0" fontId="90" fillId="0" borderId="43" xfId="0" applyFont="1" applyBorder="1" applyAlignment="1">
      <alignment horizontal="center" wrapText="1"/>
    </xf>
    <xf numFmtId="0" fontId="90" fillId="0" borderId="8" xfId="0" applyFont="1" applyBorder="1" applyAlignment="1">
      <alignment horizontal="center" wrapText="1"/>
    </xf>
    <xf numFmtId="0" fontId="90" fillId="0" borderId="9" xfId="0" applyFont="1" applyBorder="1" applyAlignment="1">
      <alignment horizontal="center" wrapText="1"/>
    </xf>
    <xf numFmtId="0" fontId="90" fillId="0" borderId="45" xfId="0" applyFont="1" applyBorder="1" applyAlignment="1">
      <alignment horizontal="center" wrapText="1"/>
    </xf>
    <xf numFmtId="0" fontId="84" fillId="13" borderId="147" xfId="0" applyFont="1" applyFill="1" applyBorder="1" applyAlignment="1">
      <alignment horizontal="right" readingOrder="1"/>
    </xf>
    <xf numFmtId="0" fontId="84" fillId="13" borderId="155" xfId="0" applyFont="1" applyFill="1" applyBorder="1" applyAlignment="1">
      <alignment horizontal="right" readingOrder="1"/>
    </xf>
    <xf numFmtId="0" fontId="84" fillId="13" borderId="156" xfId="0" applyFont="1" applyFill="1" applyBorder="1" applyAlignment="1">
      <alignment horizontal="right" vertical="center"/>
    </xf>
    <xf numFmtId="0" fontId="84" fillId="13" borderId="157" xfId="0" applyFont="1" applyFill="1" applyBorder="1" applyAlignment="1">
      <alignment horizontal="right" vertical="center"/>
    </xf>
    <xf numFmtId="0" fontId="84" fillId="13" borderId="158" xfId="0" applyFont="1" applyFill="1" applyBorder="1" applyAlignment="1">
      <alignment horizontal="right" vertical="center"/>
    </xf>
    <xf numFmtId="9" fontId="84" fillId="13" borderId="159" xfId="0" applyNumberFormat="1" applyFont="1" applyFill="1" applyBorder="1" applyAlignment="1">
      <alignment horizontal="right" vertical="center"/>
    </xf>
    <xf numFmtId="0" fontId="84" fillId="13" borderId="160" xfId="0" applyFont="1" applyFill="1" applyBorder="1" applyAlignment="1">
      <alignment horizontal="right" vertical="center"/>
    </xf>
    <xf numFmtId="0" fontId="84" fillId="13" borderId="150" xfId="0" applyFont="1" applyFill="1" applyBorder="1" applyAlignment="1">
      <alignment horizontal="right" wrapText="1"/>
    </xf>
    <xf numFmtId="0" fontId="84" fillId="13" borderId="72" xfId="0" applyFont="1" applyFill="1" applyBorder="1" applyAlignment="1">
      <alignment horizontal="right" wrapText="1"/>
    </xf>
    <xf numFmtId="0" fontId="84" fillId="13" borderId="151" xfId="0" applyFont="1" applyFill="1" applyBorder="1" applyAlignment="1">
      <alignment horizontal="right" wrapText="1"/>
    </xf>
    <xf numFmtId="0" fontId="88" fillId="0" borderId="0" xfId="0" applyFont="1" applyAlignment="1">
      <alignment horizontal="center" vertical="center" wrapText="1"/>
    </xf>
    <xf numFmtId="0" fontId="88" fillId="0" borderId="0" xfId="0" applyFont="1" applyAlignment="1">
      <alignment horizontal="center" vertical="center"/>
    </xf>
    <xf numFmtId="0" fontId="84" fillId="13" borderId="124" xfId="0" applyFont="1" applyFill="1" applyBorder="1" applyAlignment="1">
      <alignment horizontal="right" wrapText="1"/>
    </xf>
    <xf numFmtId="0" fontId="84" fillId="13" borderId="0" xfId="0" applyFont="1" applyFill="1" applyBorder="1" applyAlignment="1">
      <alignment horizontal="right" wrapText="1"/>
    </xf>
    <xf numFmtId="0" fontId="84" fillId="13" borderId="9" xfId="0" applyFont="1" applyFill="1" applyBorder="1" applyAlignment="1">
      <alignment horizontal="right" wrapText="1"/>
    </xf>
    <xf numFmtId="0" fontId="79" fillId="0" borderId="0" xfId="0" applyFont="1" applyBorder="1" applyAlignment="1">
      <alignment horizontal="right" vertical="center" wrapText="1"/>
    </xf>
    <xf numFmtId="0" fontId="79" fillId="0" borderId="0" xfId="0" applyFont="1" applyFill="1" applyBorder="1" applyAlignment="1">
      <alignment horizontal="right" vertical="center" wrapText="1"/>
    </xf>
    <xf numFmtId="0" fontId="79" fillId="0" borderId="0" xfId="0" applyFont="1" applyFill="1" applyAlignment="1">
      <alignment horizontal="center"/>
    </xf>
    <xf numFmtId="0" fontId="84" fillId="13" borderId="150" xfId="0" applyFont="1" applyFill="1" applyBorder="1" applyAlignment="1">
      <alignment horizontal="center"/>
    </xf>
    <xf numFmtId="0" fontId="84" fillId="13" borderId="72" xfId="0" applyFont="1" applyFill="1" applyBorder="1" applyAlignment="1">
      <alignment horizontal="center"/>
    </xf>
    <xf numFmtId="0" fontId="86" fillId="13" borderId="72" xfId="1" applyFont="1" applyFill="1" applyBorder="1" applyAlignment="1">
      <alignment horizontal="center"/>
    </xf>
    <xf numFmtId="0" fontId="86" fillId="13" borderId="151" xfId="1" applyFont="1" applyFill="1" applyBorder="1" applyAlignment="1">
      <alignment horizontal="center"/>
    </xf>
    <xf numFmtId="0" fontId="84" fillId="13" borderId="152" xfId="0" applyFont="1" applyFill="1" applyBorder="1" applyAlignment="1">
      <alignment horizontal="right"/>
    </xf>
    <xf numFmtId="0" fontId="84" fillId="13" borderId="153" xfId="0" applyFont="1" applyFill="1" applyBorder="1" applyAlignment="1">
      <alignment horizontal="right"/>
    </xf>
    <xf numFmtId="0" fontId="84" fillId="13" borderId="154" xfId="0" applyFont="1" applyFill="1" applyBorder="1" applyAlignment="1">
      <alignment horizontal="right"/>
    </xf>
    <xf numFmtId="9" fontId="84" fillId="13" borderId="147" xfId="0" applyNumberFormat="1" applyFont="1" applyFill="1" applyBorder="1" applyAlignment="1">
      <alignment horizontal="right" vertical="center"/>
    </xf>
    <xf numFmtId="0" fontId="84" fillId="13" borderId="155" xfId="0" applyFont="1" applyFill="1" applyBorder="1" applyAlignment="1">
      <alignment horizontal="right" vertical="center"/>
    </xf>
    <xf numFmtId="0" fontId="84" fillId="13" borderId="124" xfId="0" applyFont="1" applyFill="1" applyBorder="1" applyAlignment="1">
      <alignment horizontal="center" vertical="center" wrapText="1"/>
    </xf>
    <xf numFmtId="0" fontId="84" fillId="13" borderId="0" xfId="0" applyFont="1" applyFill="1" applyBorder="1" applyAlignment="1">
      <alignment horizontal="center" vertical="center" wrapText="1"/>
    </xf>
    <xf numFmtId="0" fontId="84" fillId="13" borderId="123" xfId="0" applyFont="1" applyFill="1" applyBorder="1" applyAlignment="1">
      <alignment horizontal="center" vertical="center" wrapText="1"/>
    </xf>
    <xf numFmtId="0" fontId="84" fillId="13" borderId="146" xfId="0" applyFont="1" applyFill="1" applyBorder="1" applyAlignment="1">
      <alignment horizontal="right" vertical="center" wrapText="1"/>
    </xf>
    <xf numFmtId="0" fontId="84" fillId="13" borderId="147" xfId="0" applyFont="1" applyFill="1" applyBorder="1" applyAlignment="1">
      <alignment horizontal="right" vertical="center" wrapText="1"/>
    </xf>
    <xf numFmtId="0" fontId="84" fillId="13" borderId="147" xfId="0" applyFont="1" applyFill="1" applyBorder="1" applyAlignment="1">
      <alignment horizontal="right"/>
    </xf>
    <xf numFmtId="0" fontId="84" fillId="13" borderId="155" xfId="0" applyFont="1" applyFill="1" applyBorder="1" applyAlignment="1">
      <alignment horizontal="right"/>
    </xf>
    <xf numFmtId="0" fontId="84" fillId="13" borderId="152" xfId="0" applyFont="1" applyFill="1" applyBorder="1" applyAlignment="1">
      <alignment horizontal="right" vertical="center"/>
    </xf>
    <xf numFmtId="0" fontId="84" fillId="13" borderId="153" xfId="0" applyFont="1" applyFill="1" applyBorder="1" applyAlignment="1">
      <alignment horizontal="right" vertical="center"/>
    </xf>
    <xf numFmtId="0" fontId="84" fillId="13" borderId="154" xfId="0" applyFont="1" applyFill="1" applyBorder="1" applyAlignment="1">
      <alignment horizontal="right" vertical="center"/>
    </xf>
    <xf numFmtId="9" fontId="84" fillId="13" borderId="147" xfId="0" applyNumberFormat="1" applyFont="1" applyFill="1" applyBorder="1" applyAlignment="1">
      <alignment horizontal="right" vertical="center" wrapText="1"/>
    </xf>
    <xf numFmtId="0" fontId="84" fillId="13" borderId="155" xfId="0" applyFont="1" applyFill="1" applyBorder="1" applyAlignment="1">
      <alignment horizontal="right" vertical="center" wrapText="1"/>
    </xf>
    <xf numFmtId="0" fontId="84" fillId="13" borderId="152" xfId="0" applyFont="1" applyFill="1" applyBorder="1" applyAlignment="1">
      <alignment horizontal="right" wrapText="1"/>
    </xf>
    <xf numFmtId="0" fontId="84" fillId="13" borderId="153" xfId="0" applyFont="1" applyFill="1" applyBorder="1" applyAlignment="1">
      <alignment horizontal="right" wrapText="1"/>
    </xf>
    <xf numFmtId="0" fontId="84" fillId="13" borderId="154" xfId="0" applyFont="1" applyFill="1" applyBorder="1" applyAlignment="1">
      <alignment horizontal="right" wrapText="1"/>
    </xf>
    <xf numFmtId="0" fontId="84" fillId="13" borderId="146" xfId="0" applyFont="1" applyFill="1" applyBorder="1" applyAlignment="1">
      <alignment horizontal="right" vertical="center"/>
    </xf>
    <xf numFmtId="0" fontId="84" fillId="13" borderId="147" xfId="0" applyFont="1" applyFill="1" applyBorder="1" applyAlignment="1">
      <alignment horizontal="right" vertical="center"/>
    </xf>
    <xf numFmtId="9" fontId="84" fillId="13" borderId="147" xfId="1" applyNumberFormat="1" applyFont="1" applyFill="1" applyBorder="1" applyAlignment="1">
      <alignment horizontal="right" vertical="center"/>
    </xf>
    <xf numFmtId="0" fontId="84" fillId="13" borderId="155" xfId="1" applyFont="1" applyFill="1" applyBorder="1" applyAlignment="1">
      <alignment horizontal="right" vertical="center"/>
    </xf>
    <xf numFmtId="0" fontId="84" fillId="13" borderId="150" xfId="0" applyFont="1" applyFill="1" applyBorder="1" applyAlignment="1">
      <alignment horizontal="right"/>
    </xf>
    <xf numFmtId="0" fontId="84" fillId="13" borderId="72" xfId="0" applyFont="1" applyFill="1" applyBorder="1" applyAlignment="1">
      <alignment horizontal="right"/>
    </xf>
    <xf numFmtId="0" fontId="84" fillId="13" borderId="151" xfId="0" applyFont="1" applyFill="1" applyBorder="1" applyAlignment="1">
      <alignment horizontal="right"/>
    </xf>
    <xf numFmtId="0" fontId="85" fillId="13" borderId="147" xfId="0" applyFont="1" applyFill="1" applyBorder="1" applyAlignment="1">
      <alignment horizontal="right" vertical="center"/>
    </xf>
    <xf numFmtId="0" fontId="85" fillId="13" borderId="155" xfId="0" applyFont="1" applyFill="1" applyBorder="1" applyAlignment="1">
      <alignment horizontal="right" vertical="center"/>
    </xf>
    <xf numFmtId="0" fontId="83" fillId="13" borderId="150" xfId="1" applyFont="1" applyFill="1" applyBorder="1" applyAlignment="1">
      <alignment horizontal="right"/>
    </xf>
    <xf numFmtId="0" fontId="83" fillId="13" borderId="72" xfId="1" applyFont="1" applyFill="1" applyBorder="1" applyAlignment="1">
      <alignment horizontal="right"/>
    </xf>
    <xf numFmtId="0" fontId="83" fillId="13" borderId="151" xfId="1" applyFont="1" applyFill="1" applyBorder="1" applyAlignment="1">
      <alignment horizontal="right"/>
    </xf>
    <xf numFmtId="0" fontId="78" fillId="0" borderId="0" xfId="0" applyFont="1" applyAlignment="1">
      <alignment horizontal="center"/>
    </xf>
    <xf numFmtId="0" fontId="79" fillId="0" borderId="9" xfId="0" applyFont="1" applyBorder="1" applyAlignment="1">
      <alignment horizontal="right"/>
    </xf>
    <xf numFmtId="0" fontId="81" fillId="13" borderId="139" xfId="0" applyFont="1" applyFill="1" applyBorder="1" applyAlignment="1">
      <alignment horizontal="center" vertical="center"/>
    </xf>
    <xf numFmtId="0" fontId="82" fillId="13" borderId="140" xfId="0" applyFont="1" applyFill="1" applyBorder="1" applyAlignment="1">
      <alignment horizontal="center" vertical="center"/>
    </xf>
    <xf numFmtId="0" fontId="82" fillId="13" borderId="146" xfId="0" applyFont="1" applyFill="1" applyBorder="1" applyAlignment="1">
      <alignment horizontal="center" vertical="center"/>
    </xf>
    <xf numFmtId="0" fontId="82" fillId="13" borderId="147" xfId="0" applyFont="1" applyFill="1" applyBorder="1" applyAlignment="1">
      <alignment horizontal="center" vertical="center"/>
    </xf>
    <xf numFmtId="0" fontId="82" fillId="13" borderId="141" xfId="0" applyFont="1" applyFill="1" applyBorder="1" applyAlignment="1">
      <alignment horizontal="center" vertical="center"/>
    </xf>
    <xf numFmtId="0" fontId="82" fillId="13" borderId="142" xfId="0" applyFont="1" applyFill="1" applyBorder="1" applyAlignment="1">
      <alignment horizontal="center" vertical="center"/>
    </xf>
    <xf numFmtId="0" fontId="82" fillId="13" borderId="148" xfId="0" applyFont="1" applyFill="1" applyBorder="1" applyAlignment="1">
      <alignment horizontal="center" vertical="center"/>
    </xf>
    <xf numFmtId="0" fontId="82" fillId="13" borderId="149" xfId="0" applyFont="1" applyFill="1" applyBorder="1" applyAlignment="1">
      <alignment horizontal="center" vertical="center"/>
    </xf>
    <xf numFmtId="0" fontId="83" fillId="13" borderId="143" xfId="1" applyFont="1" applyFill="1" applyBorder="1" applyAlignment="1">
      <alignment horizontal="right"/>
    </xf>
    <xf numFmtId="0" fontId="83" fillId="13" borderId="144" xfId="1" applyFont="1" applyFill="1" applyBorder="1" applyAlignment="1">
      <alignment horizontal="right"/>
    </xf>
    <xf numFmtId="0" fontId="83" fillId="13" borderId="145" xfId="1" applyFont="1" applyFill="1" applyBorder="1" applyAlignment="1">
      <alignment horizontal="right"/>
    </xf>
    <xf numFmtId="0" fontId="71" fillId="11" borderId="130" xfId="0" applyFont="1" applyFill="1" applyBorder="1" applyAlignment="1" applyProtection="1">
      <alignment horizontal="center" vertical="center"/>
    </xf>
    <xf numFmtId="0" fontId="71" fillId="11" borderId="25" xfId="0" applyFont="1" applyFill="1" applyBorder="1" applyAlignment="1" applyProtection="1">
      <alignment horizontal="center" vertical="center"/>
    </xf>
    <xf numFmtId="0" fontId="0" fillId="5" borderId="129" xfId="0" applyFill="1" applyBorder="1" applyAlignment="1" applyProtection="1">
      <alignment horizontal="center" wrapText="1"/>
      <protection locked="0"/>
    </xf>
    <xf numFmtId="0" fontId="0" fillId="5" borderId="0" xfId="0" applyFill="1" applyBorder="1" applyAlignment="1" applyProtection="1">
      <alignment horizontal="center" wrapText="1"/>
      <protection locked="0"/>
    </xf>
    <xf numFmtId="0" fontId="49" fillId="23" borderId="129" xfId="0" applyFont="1" applyFill="1" applyBorder="1" applyAlignment="1" applyProtection="1">
      <alignment horizontal="center" vertical="center"/>
    </xf>
    <xf numFmtId="0" fontId="49" fillId="23" borderId="0" xfId="0" applyFont="1" applyFill="1" applyBorder="1" applyAlignment="1" applyProtection="1">
      <alignment horizontal="center" vertical="center"/>
    </xf>
    <xf numFmtId="0" fontId="72" fillId="17" borderId="0" xfId="0" applyFont="1" applyFill="1" applyAlignment="1" applyProtection="1">
      <alignment horizontal="left" vertical="center"/>
    </xf>
    <xf numFmtId="0" fontId="72" fillId="17" borderId="0" xfId="0" applyFont="1" applyFill="1" applyAlignment="1" applyProtection="1">
      <alignment horizontal="left"/>
    </xf>
    <xf numFmtId="0" fontId="30" fillId="8" borderId="58" xfId="0" applyFont="1" applyFill="1" applyBorder="1" applyAlignment="1" applyProtection="1">
      <alignment horizontal="center" vertical="center"/>
      <protection hidden="1"/>
    </xf>
    <xf numFmtId="0" fontId="31" fillId="6" borderId="0" xfId="0" applyFont="1" applyFill="1" applyBorder="1" applyAlignment="1" applyProtection="1">
      <alignment horizontal="center" vertical="center"/>
      <protection locked="0" hidden="1"/>
    </xf>
    <xf numFmtId="0" fontId="32" fillId="6" borderId="0" xfId="0" applyFont="1" applyFill="1" applyBorder="1" applyAlignment="1" applyProtection="1">
      <alignment horizontal="center" vertical="center"/>
      <protection hidden="1"/>
    </xf>
    <xf numFmtId="0" fontId="30" fillId="8" borderId="0" xfId="0" applyFont="1" applyFill="1" applyBorder="1" applyAlignment="1" applyProtection="1">
      <alignment horizontal="center" vertical="center"/>
      <protection hidden="1"/>
    </xf>
    <xf numFmtId="0" fontId="41" fillId="6" borderId="0" xfId="0" applyFont="1" applyFill="1" applyBorder="1" applyAlignment="1" applyProtection="1">
      <alignment horizontal="center" vertical="center"/>
      <protection hidden="1"/>
    </xf>
    <xf numFmtId="0" fontId="3" fillId="8" borderId="6" xfId="0" applyFont="1" applyFill="1" applyBorder="1" applyAlignment="1" applyProtection="1">
      <alignment horizontal="center" vertical="center" shrinkToFit="1"/>
      <protection hidden="1"/>
    </xf>
    <xf numFmtId="0" fontId="31" fillId="6" borderId="0" xfId="0" applyFont="1" applyFill="1" applyBorder="1" applyAlignment="1" applyProtection="1">
      <alignment horizontal="center" vertical="center" shrinkToFit="1"/>
      <protection locked="0" hidden="1"/>
    </xf>
    <xf numFmtId="0" fontId="30" fillId="8" borderId="124" xfId="0" applyFont="1" applyFill="1" applyBorder="1" applyAlignment="1" applyProtection="1">
      <alignment horizontal="center" vertical="center" shrinkToFit="1"/>
      <protection hidden="1"/>
    </xf>
    <xf numFmtId="14" fontId="31" fillId="6" borderId="57" xfId="0" applyNumberFormat="1" applyFont="1" applyFill="1" applyBorder="1" applyAlignment="1" applyProtection="1">
      <alignment horizontal="center" vertical="center" shrinkToFit="1"/>
      <protection hidden="1"/>
    </xf>
    <xf numFmtId="0" fontId="33" fillId="12" borderId="8" xfId="0" applyFont="1" applyFill="1" applyBorder="1" applyAlignment="1" applyProtection="1">
      <alignment horizontal="center" vertical="center"/>
    </xf>
    <xf numFmtId="0" fontId="33" fillId="12" borderId="9" xfId="0" applyFont="1" applyFill="1" applyBorder="1" applyAlignment="1" applyProtection="1">
      <alignment horizontal="center" vertical="center"/>
    </xf>
    <xf numFmtId="0" fontId="7" fillId="3" borderId="137" xfId="0" applyFont="1" applyFill="1" applyBorder="1" applyAlignment="1" applyProtection="1">
      <alignment horizontal="center" vertical="center" shrinkToFit="1"/>
      <protection hidden="1"/>
    </xf>
    <xf numFmtId="0" fontId="7" fillId="3" borderId="35" xfId="0" applyFont="1" applyFill="1" applyBorder="1" applyAlignment="1" applyProtection="1">
      <alignment horizontal="center" vertical="center" shrinkToFit="1"/>
      <protection hidden="1"/>
    </xf>
    <xf numFmtId="0" fontId="7" fillId="3" borderId="138" xfId="0" applyFont="1" applyFill="1" applyBorder="1" applyAlignment="1" applyProtection="1">
      <alignment horizontal="center" vertical="center" shrinkToFit="1"/>
      <protection hidden="1"/>
    </xf>
    <xf numFmtId="0" fontId="7" fillId="3" borderId="39" xfId="0" applyFont="1" applyFill="1" applyBorder="1" applyAlignment="1" applyProtection="1">
      <alignment horizontal="center" vertical="center" shrinkToFit="1"/>
      <protection hidden="1"/>
    </xf>
    <xf numFmtId="0" fontId="7" fillId="3" borderId="24" xfId="0" applyFont="1" applyFill="1" applyBorder="1" applyAlignment="1" applyProtection="1">
      <alignment horizontal="center" vertical="center" shrinkToFit="1"/>
      <protection hidden="1"/>
    </xf>
    <xf numFmtId="0" fontId="7" fillId="3" borderId="136" xfId="0" applyFont="1" applyFill="1" applyBorder="1" applyAlignment="1" applyProtection="1">
      <alignment horizontal="center" vertical="center" shrinkToFit="1"/>
      <protection hidden="1"/>
    </xf>
    <xf numFmtId="0" fontId="7" fillId="3" borderId="39" xfId="0" applyFont="1" applyFill="1" applyBorder="1" applyAlignment="1" applyProtection="1">
      <alignment horizontal="center" vertical="center"/>
      <protection hidden="1"/>
    </xf>
    <xf numFmtId="0" fontId="7" fillId="3" borderId="24" xfId="0" applyFont="1" applyFill="1" applyBorder="1" applyAlignment="1" applyProtection="1">
      <alignment horizontal="center" vertical="center"/>
      <protection hidden="1"/>
    </xf>
    <xf numFmtId="0" fontId="7" fillId="3" borderId="136" xfId="0" applyFont="1" applyFill="1" applyBorder="1" applyAlignment="1" applyProtection="1">
      <alignment horizontal="center" vertical="center"/>
      <protection hidden="1"/>
    </xf>
    <xf numFmtId="0" fontId="7" fillId="3" borderId="27" xfId="0" applyFont="1" applyFill="1" applyBorder="1" applyAlignment="1" applyProtection="1">
      <alignment horizontal="center" vertical="center"/>
      <protection hidden="1"/>
    </xf>
    <xf numFmtId="0" fontId="7" fillId="3" borderId="38" xfId="0" applyFont="1" applyFill="1" applyBorder="1" applyAlignment="1" applyProtection="1">
      <alignment horizontal="center" vertical="center"/>
      <protection hidden="1"/>
    </xf>
    <xf numFmtId="0" fontId="7" fillId="3" borderId="10" xfId="0" applyFont="1" applyFill="1" applyBorder="1" applyAlignment="1" applyProtection="1">
      <alignment horizontal="center" vertical="center"/>
      <protection hidden="1"/>
    </xf>
    <xf numFmtId="0" fontId="31" fillId="6" borderId="0" xfId="0" applyFont="1" applyFill="1" applyBorder="1" applyAlignment="1" applyProtection="1">
      <alignment horizontal="center" vertical="center" shrinkToFit="1"/>
      <protection hidden="1"/>
    </xf>
    <xf numFmtId="0" fontId="3" fillId="8" borderId="57" xfId="0" applyFont="1" applyFill="1" applyBorder="1" applyAlignment="1" applyProtection="1">
      <alignment horizontal="center" vertical="center" shrinkToFit="1"/>
      <protection hidden="1"/>
    </xf>
    <xf numFmtId="0" fontId="67" fillId="6" borderId="58" xfId="0" applyFont="1" applyFill="1" applyBorder="1" applyAlignment="1" applyProtection="1">
      <alignment horizontal="center" vertical="center" shrinkToFit="1"/>
      <protection hidden="1"/>
    </xf>
    <xf numFmtId="0" fontId="3" fillId="8" borderId="125" xfId="0" applyFont="1" applyFill="1" applyBorder="1" applyAlignment="1" applyProtection="1">
      <alignment horizontal="center" vertical="center" shrinkToFit="1"/>
      <protection hidden="1"/>
    </xf>
    <xf numFmtId="0" fontId="26" fillId="6" borderId="59" xfId="0" applyFont="1" applyFill="1" applyBorder="1" applyAlignment="1" applyProtection="1">
      <alignment horizontal="center" vertical="center" shrinkToFit="1"/>
      <protection hidden="1"/>
    </xf>
    <xf numFmtId="0" fontId="3" fillId="8" borderId="124" xfId="0" applyFont="1" applyFill="1" applyBorder="1" applyAlignment="1" applyProtection="1">
      <alignment horizontal="center" vertical="center" shrinkToFit="1"/>
      <protection hidden="1"/>
    </xf>
    <xf numFmtId="0" fontId="3" fillId="6" borderId="0" xfId="0" applyFont="1" applyFill="1" applyBorder="1" applyAlignment="1" applyProtection="1">
      <alignment horizontal="center" vertical="center" shrinkToFit="1"/>
      <protection hidden="1"/>
    </xf>
    <xf numFmtId="0" fontId="3" fillId="8" borderId="88" xfId="0" applyNumberFormat="1" applyFont="1" applyFill="1" applyBorder="1" applyAlignment="1" applyProtection="1">
      <alignment horizontal="center" vertical="center" shrinkToFit="1"/>
      <protection hidden="1"/>
    </xf>
    <xf numFmtId="0" fontId="26" fillId="6" borderId="0" xfId="0" applyNumberFormat="1" applyFont="1" applyFill="1" applyBorder="1" applyAlignment="1" applyProtection="1">
      <alignment horizontal="center" vertical="center" shrinkToFit="1"/>
      <protection hidden="1"/>
    </xf>
    <xf numFmtId="0" fontId="3" fillId="8" borderId="0" xfId="0" applyFont="1" applyFill="1" applyBorder="1" applyAlignment="1" applyProtection="1">
      <alignment horizontal="center" vertical="center" shrinkToFit="1"/>
      <protection hidden="1"/>
    </xf>
    <xf numFmtId="0" fontId="3" fillId="8" borderId="0" xfId="0" applyNumberFormat="1" applyFont="1" applyFill="1" applyBorder="1" applyAlignment="1" applyProtection="1">
      <alignment horizontal="center" vertical="center" shrinkToFit="1"/>
      <protection hidden="1"/>
    </xf>
    <xf numFmtId="49" fontId="67" fillId="6" borderId="58" xfId="0" applyNumberFormat="1" applyFont="1" applyFill="1" applyBorder="1" applyAlignment="1" applyProtection="1">
      <alignment horizontal="center" vertical="center" shrinkToFit="1"/>
      <protection hidden="1"/>
    </xf>
    <xf numFmtId="14" fontId="4" fillId="8" borderId="0" xfId="0" applyNumberFormat="1" applyFont="1" applyFill="1" applyBorder="1" applyAlignment="1" applyProtection="1">
      <alignment horizontal="center" vertical="center" shrinkToFit="1"/>
      <protection hidden="1"/>
    </xf>
    <xf numFmtId="0" fontId="31" fillId="6" borderId="57" xfId="0" applyNumberFormat="1" applyFont="1" applyFill="1" applyBorder="1" applyAlignment="1" applyProtection="1">
      <alignment horizontal="center" vertical="center" shrinkToFit="1"/>
      <protection hidden="1"/>
    </xf>
    <xf numFmtId="0" fontId="71" fillId="8" borderId="59" xfId="0" applyFont="1" applyFill="1" applyBorder="1" applyAlignment="1" applyProtection="1">
      <alignment horizontal="center" vertical="center" shrinkToFit="1"/>
      <protection hidden="1"/>
    </xf>
    <xf numFmtId="0" fontId="3" fillId="8" borderId="58" xfId="0" applyFont="1" applyFill="1" applyBorder="1" applyAlignment="1" applyProtection="1">
      <alignment horizontal="center" vertical="center" shrinkToFit="1"/>
      <protection hidden="1"/>
    </xf>
    <xf numFmtId="0" fontId="45" fillId="6" borderId="58" xfId="1" applyFont="1" applyFill="1" applyBorder="1" applyAlignment="1" applyProtection="1">
      <alignment horizontal="center" vertical="center" shrinkToFit="1"/>
      <protection locked="0" hidden="1"/>
    </xf>
    <xf numFmtId="0" fontId="31" fillId="6" borderId="58" xfId="0" applyFont="1" applyFill="1" applyBorder="1" applyAlignment="1" applyProtection="1">
      <alignment horizontal="center" vertical="center" shrinkToFit="1"/>
      <protection hidden="1"/>
    </xf>
    <xf numFmtId="0" fontId="3" fillId="8" borderId="88" xfId="0" applyFont="1" applyFill="1" applyBorder="1" applyAlignment="1" applyProtection="1">
      <alignment horizontal="center" vertical="center" shrinkToFit="1"/>
      <protection hidden="1"/>
    </xf>
    <xf numFmtId="0" fontId="31" fillId="6" borderId="59" xfId="0" applyFont="1" applyFill="1" applyBorder="1" applyAlignment="1" applyProtection="1">
      <alignment horizontal="center" vertical="center" shrinkToFit="1"/>
      <protection hidden="1"/>
    </xf>
    <xf numFmtId="0" fontId="30" fillId="8" borderId="57" xfId="0" applyFont="1" applyFill="1" applyBorder="1" applyAlignment="1" applyProtection="1">
      <alignment horizontal="center" vertical="center" shrinkToFit="1"/>
      <protection hidden="1"/>
    </xf>
    <xf numFmtId="164" fontId="31" fillId="6" borderId="57" xfId="0" applyNumberFormat="1" applyFont="1" applyFill="1" applyBorder="1" applyAlignment="1" applyProtection="1">
      <alignment horizontal="center" vertical="center" shrinkToFit="1"/>
      <protection hidden="1"/>
    </xf>
    <xf numFmtId="0" fontId="4" fillId="8" borderId="127" xfId="0" applyFont="1" applyFill="1" applyBorder="1" applyAlignment="1" applyProtection="1">
      <alignment horizontal="center" vertical="center" shrinkToFit="1"/>
      <protection hidden="1"/>
    </xf>
    <xf numFmtId="0" fontId="26" fillId="6" borderId="58" xfId="0" applyFont="1" applyFill="1" applyBorder="1" applyAlignment="1" applyProtection="1">
      <alignment horizontal="center" vertical="center" shrinkToFit="1"/>
      <protection hidden="1"/>
    </xf>
    <xf numFmtId="49" fontId="26" fillId="6" borderId="0" xfId="1" applyNumberFormat="1" applyFont="1" applyFill="1" applyBorder="1" applyAlignment="1" applyProtection="1">
      <alignment horizontal="center" vertical="center" shrinkToFit="1"/>
      <protection hidden="1"/>
    </xf>
    <xf numFmtId="0" fontId="26" fillId="6" borderId="0" xfId="1" applyNumberFormat="1" applyFont="1" applyFill="1" applyBorder="1" applyAlignment="1" applyProtection="1">
      <alignment horizontal="center" vertical="center" shrinkToFit="1"/>
      <protection hidden="1"/>
    </xf>
    <xf numFmtId="0" fontId="30" fillId="8" borderId="58" xfId="0" applyFont="1" applyFill="1" applyBorder="1" applyAlignment="1" applyProtection="1">
      <alignment horizontal="center" vertical="center" shrinkToFit="1"/>
      <protection hidden="1"/>
    </xf>
    <xf numFmtId="0" fontId="33" fillId="12" borderId="7" xfId="0" applyFont="1" applyFill="1" applyBorder="1" applyAlignment="1" applyProtection="1">
      <alignment horizontal="center" vertical="center"/>
    </xf>
    <xf numFmtId="0" fontId="33" fillId="12" borderId="44" xfId="0" applyFont="1" applyFill="1" applyBorder="1" applyAlignment="1" applyProtection="1">
      <alignment horizontal="center" vertical="center"/>
    </xf>
    <xf numFmtId="0" fontId="43" fillId="6" borderId="58" xfId="1" applyFont="1" applyFill="1" applyBorder="1" applyAlignment="1" applyProtection="1">
      <alignment horizontal="center" vertical="center" shrinkToFit="1"/>
      <protection hidden="1"/>
    </xf>
    <xf numFmtId="0" fontId="30" fillId="0" borderId="58" xfId="0" applyFont="1" applyFill="1" applyBorder="1" applyAlignment="1" applyProtection="1">
      <alignment horizontal="center" vertical="center" shrinkToFit="1"/>
      <protection hidden="1"/>
    </xf>
    <xf numFmtId="0" fontId="4" fillId="8" borderId="58" xfId="0" applyFont="1" applyFill="1" applyBorder="1" applyAlignment="1" applyProtection="1">
      <alignment horizontal="center" vertical="center" shrinkToFit="1"/>
      <protection hidden="1"/>
    </xf>
    <xf numFmtId="0" fontId="30" fillId="8" borderId="126" xfId="0" applyFont="1" applyFill="1" applyBorder="1" applyAlignment="1" applyProtection="1">
      <alignment horizontal="center" vertical="center" shrinkToFit="1"/>
      <protection hidden="1"/>
    </xf>
    <xf numFmtId="0" fontId="33" fillId="12" borderId="7" xfId="0" applyFont="1" applyFill="1" applyBorder="1" applyAlignment="1" applyProtection="1">
      <alignment horizontal="center" vertical="center" wrapText="1"/>
    </xf>
    <xf numFmtId="0" fontId="33" fillId="12" borderId="9" xfId="0" applyFont="1" applyFill="1" applyBorder="1" applyAlignment="1" applyProtection="1">
      <alignment horizontal="center" vertical="center" wrapText="1"/>
    </xf>
    <xf numFmtId="0" fontId="33" fillId="12" borderId="45" xfId="0" applyFont="1" applyFill="1" applyBorder="1" applyAlignment="1" applyProtection="1">
      <alignment horizontal="center" vertical="center" wrapText="1"/>
    </xf>
    <xf numFmtId="0" fontId="67" fillId="6" borderId="59" xfId="0" applyFont="1" applyFill="1" applyBorder="1" applyAlignment="1" applyProtection="1">
      <alignment horizontal="center" vertical="center" shrinkToFit="1"/>
      <protection hidden="1"/>
    </xf>
    <xf numFmtId="0" fontId="3" fillId="5" borderId="7" xfId="0" applyFont="1" applyFill="1" applyBorder="1" applyAlignment="1" applyProtection="1">
      <alignment horizontal="center" vertical="center"/>
    </xf>
    <xf numFmtId="0" fontId="3" fillId="5" borderId="44" xfId="0" applyFont="1" applyFill="1" applyBorder="1" applyAlignment="1" applyProtection="1">
      <alignment horizontal="center" vertical="center"/>
    </xf>
    <xf numFmtId="0" fontId="3" fillId="5" borderId="34" xfId="0" applyFont="1" applyFill="1" applyBorder="1" applyAlignment="1" applyProtection="1">
      <alignment horizontal="center" vertical="center"/>
    </xf>
    <xf numFmtId="0" fontId="50" fillId="8" borderId="29" xfId="1" applyFont="1" applyFill="1" applyBorder="1" applyAlignment="1" applyProtection="1">
      <alignment horizontal="center" vertical="center"/>
    </xf>
    <xf numFmtId="0" fontId="50" fillId="8" borderId="0" xfId="1" applyFont="1" applyFill="1" applyBorder="1" applyAlignment="1" applyProtection="1">
      <alignment horizontal="center" vertical="center"/>
    </xf>
    <xf numFmtId="0" fontId="50" fillId="8" borderId="29" xfId="1" applyFont="1" applyFill="1" applyBorder="1" applyAlignment="1" applyProtection="1">
      <alignment horizontal="center" vertical="center" wrapText="1"/>
    </xf>
    <xf numFmtId="0" fontId="50" fillId="8" borderId="0" xfId="1" applyFont="1" applyFill="1" applyBorder="1" applyAlignment="1" applyProtection="1">
      <alignment horizontal="center" vertical="center" wrapText="1"/>
    </xf>
    <xf numFmtId="0" fontId="7" fillId="3" borderId="137" xfId="0" applyFont="1" applyFill="1" applyBorder="1" applyAlignment="1" applyProtection="1">
      <alignment horizontal="center" vertical="center"/>
      <protection hidden="1"/>
    </xf>
    <xf numFmtId="0" fontId="7" fillId="3" borderId="35" xfId="0" applyFont="1" applyFill="1" applyBorder="1" applyAlignment="1" applyProtection="1">
      <alignment horizontal="center" vertical="center"/>
      <protection hidden="1"/>
    </xf>
    <xf numFmtId="0" fontId="7" fillId="3" borderId="138" xfId="0" applyFont="1" applyFill="1" applyBorder="1" applyAlignment="1" applyProtection="1">
      <alignment horizontal="center" vertical="center"/>
      <protection hidden="1"/>
    </xf>
    <xf numFmtId="0" fontId="33" fillId="12" borderId="119" xfId="0" applyFont="1" applyFill="1" applyBorder="1" applyAlignment="1" applyProtection="1">
      <alignment horizontal="center" vertical="center"/>
    </xf>
    <xf numFmtId="0" fontId="42" fillId="5" borderId="34" xfId="0" applyFont="1" applyFill="1" applyBorder="1" applyAlignment="1" applyProtection="1">
      <alignment horizontal="center" vertical="center"/>
    </xf>
    <xf numFmtId="0" fontId="42" fillId="5" borderId="7" xfId="0" applyFont="1" applyFill="1" applyBorder="1" applyAlignment="1" applyProtection="1">
      <alignment horizontal="center" vertical="center"/>
    </xf>
    <xf numFmtId="0" fontId="42" fillId="5" borderId="44" xfId="0" applyFont="1" applyFill="1" applyBorder="1" applyAlignment="1" applyProtection="1">
      <alignment horizontal="center" vertical="center"/>
    </xf>
    <xf numFmtId="0" fontId="44" fillId="8" borderId="0" xfId="1" applyFont="1" applyFill="1" applyBorder="1" applyAlignment="1" applyProtection="1">
      <alignment horizontal="center" vertical="center" wrapText="1"/>
    </xf>
    <xf numFmtId="0" fontId="7" fillId="3" borderId="41" xfId="0" applyFont="1" applyFill="1" applyBorder="1" applyAlignment="1" applyProtection="1">
      <alignment horizontal="center" vertical="center" shrinkToFit="1"/>
      <protection hidden="1"/>
    </xf>
    <xf numFmtId="0" fontId="7" fillId="3" borderId="26" xfId="0" applyFont="1" applyFill="1" applyBorder="1" applyAlignment="1" applyProtection="1">
      <alignment horizontal="center" vertical="center" shrinkToFit="1"/>
      <protection hidden="1"/>
    </xf>
    <xf numFmtId="0" fontId="7" fillId="3" borderId="42" xfId="0" applyFont="1" applyFill="1" applyBorder="1" applyAlignment="1" applyProtection="1">
      <alignment horizontal="center" vertical="center" shrinkToFit="1"/>
      <protection hidden="1"/>
    </xf>
    <xf numFmtId="0" fontId="7" fillId="3" borderId="41" xfId="0" applyFont="1" applyFill="1" applyBorder="1" applyAlignment="1" applyProtection="1">
      <alignment horizontal="center" vertical="center"/>
      <protection hidden="1"/>
    </xf>
    <xf numFmtId="0" fontId="7" fillId="3" borderId="26" xfId="0" applyFont="1" applyFill="1" applyBorder="1" applyAlignment="1" applyProtection="1">
      <alignment horizontal="center" vertical="center"/>
      <protection hidden="1"/>
    </xf>
    <xf numFmtId="0" fontId="7" fillId="3" borderId="42" xfId="0" applyFont="1" applyFill="1" applyBorder="1" applyAlignment="1" applyProtection="1">
      <alignment horizontal="center" vertical="center"/>
      <protection hidden="1"/>
    </xf>
    <xf numFmtId="0" fontId="68" fillId="3" borderId="137" xfId="0" applyFont="1" applyFill="1" applyBorder="1" applyAlignment="1" applyProtection="1">
      <alignment horizontal="center" vertical="center"/>
      <protection hidden="1"/>
    </xf>
    <xf numFmtId="0" fontId="68" fillId="3" borderId="35" xfId="0" applyFont="1" applyFill="1" applyBorder="1" applyAlignment="1" applyProtection="1">
      <alignment horizontal="center" vertical="center"/>
      <protection hidden="1"/>
    </xf>
    <xf numFmtId="0" fontId="68" fillId="3" borderId="138" xfId="0" applyFont="1" applyFill="1" applyBorder="1" applyAlignment="1" applyProtection="1">
      <alignment horizontal="center" vertical="center"/>
      <protection hidden="1"/>
    </xf>
    <xf numFmtId="0" fontId="7" fillId="3" borderId="10" xfId="0" applyFont="1" applyFill="1" applyBorder="1" applyAlignment="1" applyProtection="1">
      <alignment horizontal="center" vertical="center" shrinkToFit="1"/>
      <protection hidden="1"/>
    </xf>
    <xf numFmtId="0" fontId="54" fillId="20" borderId="0" xfId="0" applyFont="1" applyFill="1" applyBorder="1" applyAlignment="1" applyProtection="1">
      <alignment horizontal="center" vertical="center"/>
      <protection hidden="1"/>
    </xf>
    <xf numFmtId="0" fontId="57" fillId="20" borderId="0" xfId="0" applyFont="1" applyFill="1" applyBorder="1" applyAlignment="1" applyProtection="1">
      <alignment horizontal="center" vertical="center"/>
      <protection hidden="1"/>
    </xf>
    <xf numFmtId="0" fontId="42" fillId="6" borderId="0" xfId="0" applyFont="1" applyFill="1" applyBorder="1" applyAlignment="1" applyProtection="1">
      <alignment horizontal="center" vertical="center"/>
      <protection hidden="1"/>
    </xf>
    <xf numFmtId="0" fontId="0" fillId="0" borderId="0" xfId="0" applyAlignment="1" applyProtection="1">
      <alignment horizontal="center"/>
    </xf>
    <xf numFmtId="0" fontId="30" fillId="0" borderId="35" xfId="0" applyFont="1" applyFill="1" applyBorder="1" applyAlignment="1" applyProtection="1">
      <alignment horizontal="center" vertical="center"/>
      <protection hidden="1"/>
    </xf>
    <xf numFmtId="49" fontId="0" fillId="4" borderId="35" xfId="0" applyNumberFormat="1" applyFont="1" applyFill="1" applyBorder="1" applyAlignment="1" applyProtection="1">
      <alignment horizontal="center" vertical="center"/>
      <protection hidden="1"/>
    </xf>
    <xf numFmtId="0" fontId="0" fillId="4" borderId="35" xfId="0" applyNumberFormat="1" applyFont="1" applyFill="1" applyBorder="1" applyAlignment="1" applyProtection="1">
      <alignment horizontal="center" vertical="center"/>
      <protection hidden="1"/>
    </xf>
    <xf numFmtId="0" fontId="36" fillId="4" borderId="35" xfId="0" applyNumberFormat="1" applyFont="1" applyFill="1" applyBorder="1" applyAlignment="1" applyProtection="1">
      <alignment horizontal="center" vertical="center"/>
      <protection hidden="1"/>
    </xf>
    <xf numFmtId="0" fontId="36" fillId="4" borderId="96" xfId="0" applyNumberFormat="1" applyFont="1" applyFill="1" applyBorder="1" applyAlignment="1" applyProtection="1">
      <alignment horizontal="center" vertical="center"/>
      <protection hidden="1"/>
    </xf>
    <xf numFmtId="0" fontId="6" fillId="0" borderId="93" xfId="0" applyFont="1" applyFill="1" applyBorder="1" applyAlignment="1" applyProtection="1">
      <alignment horizontal="center" vertical="center" wrapText="1"/>
      <protection hidden="1"/>
    </xf>
    <xf numFmtId="0" fontId="6" fillId="0" borderId="24" xfId="0" applyFont="1" applyFill="1" applyBorder="1" applyAlignment="1" applyProtection="1">
      <alignment horizontal="center" vertical="center" wrapText="1"/>
      <protection hidden="1"/>
    </xf>
    <xf numFmtId="0" fontId="15" fillId="0" borderId="95" xfId="0" applyFont="1" applyFill="1" applyBorder="1" applyAlignment="1" applyProtection="1">
      <alignment horizontal="center" vertical="center"/>
      <protection hidden="1"/>
    </xf>
    <xf numFmtId="0" fontId="15" fillId="0" borderId="35" xfId="0" applyFont="1" applyFill="1" applyBorder="1" applyAlignment="1" applyProtection="1">
      <alignment horizontal="center" vertical="center"/>
      <protection hidden="1"/>
    </xf>
    <xf numFmtId="0" fontId="15" fillId="0" borderId="93" xfId="0" applyFont="1" applyBorder="1" applyAlignment="1" applyProtection="1">
      <alignment horizontal="center" vertical="center"/>
      <protection hidden="1"/>
    </xf>
    <xf numFmtId="0" fontId="15" fillId="0" borderId="24" xfId="0" applyFont="1" applyBorder="1" applyAlignment="1" applyProtection="1">
      <alignment horizontal="center" vertical="center"/>
      <protection hidden="1"/>
    </xf>
    <xf numFmtId="0" fontId="0" fillId="4" borderId="24" xfId="0" applyFill="1" applyBorder="1" applyAlignment="1" applyProtection="1">
      <alignment horizontal="center" vertical="center"/>
      <protection hidden="1"/>
    </xf>
    <xf numFmtId="0" fontId="15" fillId="0" borderId="24" xfId="0" applyFont="1" applyFill="1" applyBorder="1" applyAlignment="1" applyProtection="1">
      <alignment horizontal="center" vertical="center"/>
      <protection hidden="1"/>
    </xf>
    <xf numFmtId="0" fontId="0" fillId="4" borderId="24" xfId="0" applyFont="1" applyFill="1" applyBorder="1" applyAlignment="1" applyProtection="1">
      <alignment horizontal="center" vertical="center"/>
      <protection hidden="1"/>
    </xf>
    <xf numFmtId="0" fontId="7" fillId="4" borderId="24" xfId="0" applyFont="1" applyFill="1" applyBorder="1" applyAlignment="1" applyProtection="1">
      <alignment horizontal="center" vertical="center" shrinkToFit="1"/>
      <protection hidden="1"/>
    </xf>
    <xf numFmtId="14" fontId="37" fillId="4" borderId="24" xfId="0" applyNumberFormat="1" applyFont="1" applyFill="1" applyBorder="1" applyAlignment="1" applyProtection="1">
      <alignment horizontal="center" vertical="center"/>
      <protection hidden="1"/>
    </xf>
    <xf numFmtId="0" fontId="69" fillId="4" borderId="24" xfId="0" applyFont="1" applyFill="1" applyBorder="1" applyAlignment="1" applyProtection="1">
      <alignment horizontal="center" vertical="center" wrapText="1"/>
      <protection hidden="1"/>
    </xf>
    <xf numFmtId="0" fontId="70" fillId="0" borderId="24" xfId="0" applyFont="1" applyFill="1" applyBorder="1" applyAlignment="1" applyProtection="1">
      <alignment horizontal="center" vertical="center"/>
      <protection hidden="1"/>
    </xf>
    <xf numFmtId="0" fontId="70" fillId="0" borderId="94" xfId="0" applyFont="1" applyFill="1" applyBorder="1" applyAlignment="1" applyProtection="1">
      <alignment horizontal="center" vertical="center"/>
      <protection hidden="1"/>
    </xf>
    <xf numFmtId="0" fontId="0" fillId="4" borderId="94" xfId="0" applyFont="1" applyFill="1" applyBorder="1" applyAlignment="1" applyProtection="1">
      <alignment horizontal="center" vertical="center"/>
      <protection hidden="1"/>
    </xf>
    <xf numFmtId="0" fontId="35" fillId="0" borderId="89" xfId="0" applyFont="1" applyBorder="1" applyAlignment="1" applyProtection="1">
      <alignment horizontal="center" vertical="center" readingOrder="2"/>
      <protection hidden="1"/>
    </xf>
    <xf numFmtId="22" fontId="59" fillId="0" borderId="89" xfId="0" applyNumberFormat="1" applyFont="1" applyBorder="1" applyAlignment="1" applyProtection="1">
      <alignment horizontal="center" vertical="center" readingOrder="2"/>
      <protection hidden="1"/>
    </xf>
    <xf numFmtId="0" fontId="6" fillId="0" borderId="90" xfId="0" applyFont="1" applyFill="1" applyBorder="1" applyAlignment="1" applyProtection="1">
      <alignment horizontal="center" vertical="center" wrapText="1"/>
      <protection hidden="1"/>
    </xf>
    <xf numFmtId="0" fontId="6" fillId="0" borderId="91" xfId="0" applyFont="1" applyFill="1" applyBorder="1" applyAlignment="1" applyProtection="1">
      <alignment horizontal="center" vertical="center" wrapText="1"/>
      <protection hidden="1"/>
    </xf>
    <xf numFmtId="0" fontId="46" fillId="4" borderId="91" xfId="1" applyFont="1" applyFill="1" applyBorder="1" applyAlignment="1" applyProtection="1">
      <alignment horizontal="center" vertical="center"/>
      <protection hidden="1"/>
    </xf>
    <xf numFmtId="0" fontId="6" fillId="0" borderId="91" xfId="0" applyFont="1" applyFill="1" applyBorder="1" applyAlignment="1" applyProtection="1">
      <alignment horizontal="center" vertical="center"/>
      <protection hidden="1"/>
    </xf>
    <xf numFmtId="0" fontId="30" fillId="4" borderId="91" xfId="0" applyFont="1" applyFill="1" applyBorder="1" applyAlignment="1" applyProtection="1">
      <alignment horizontal="center" vertical="center"/>
      <protection hidden="1"/>
    </xf>
    <xf numFmtId="0" fontId="36" fillId="4" borderId="91" xfId="0" applyFont="1" applyFill="1" applyBorder="1" applyAlignment="1" applyProtection="1">
      <alignment horizontal="center" vertical="center"/>
      <protection hidden="1"/>
    </xf>
    <xf numFmtId="0" fontId="7" fillId="4" borderId="91" xfId="0" applyFont="1" applyFill="1" applyBorder="1" applyAlignment="1" applyProtection="1">
      <alignment horizontal="center" vertical="center"/>
      <protection hidden="1"/>
    </xf>
    <xf numFmtId="0" fontId="7" fillId="4" borderId="92" xfId="0" applyFont="1" applyFill="1" applyBorder="1" applyAlignment="1" applyProtection="1">
      <alignment horizontal="center" vertical="center"/>
      <protection hidden="1"/>
    </xf>
    <xf numFmtId="14" fontId="74" fillId="4" borderId="24" xfId="0" applyNumberFormat="1" applyFont="1" applyFill="1" applyBorder="1" applyAlignment="1" applyProtection="1">
      <alignment horizontal="center" vertical="center"/>
      <protection hidden="1"/>
    </xf>
    <xf numFmtId="0" fontId="70" fillId="4" borderId="24" xfId="0" applyFont="1" applyFill="1" applyBorder="1" applyAlignment="1" applyProtection="1">
      <alignment horizontal="center" vertical="center"/>
      <protection hidden="1"/>
    </xf>
    <xf numFmtId="0" fontId="6" fillId="4" borderId="24" xfId="0" applyFont="1" applyFill="1" applyBorder="1" applyAlignment="1" applyProtection="1">
      <alignment horizontal="center" vertical="center" wrapText="1"/>
      <protection hidden="1"/>
    </xf>
    <xf numFmtId="0" fontId="69" fillId="4" borderId="24" xfId="0" applyFont="1" applyFill="1" applyBorder="1" applyAlignment="1" applyProtection="1">
      <alignment horizontal="center" vertical="center" shrinkToFit="1"/>
      <protection hidden="1"/>
    </xf>
    <xf numFmtId="0" fontId="6" fillId="0" borderId="91" xfId="0" applyFont="1" applyFill="1" applyBorder="1" applyAlignment="1" applyProtection="1">
      <alignment horizontal="center" vertical="center" shrinkToFit="1"/>
      <protection hidden="1"/>
    </xf>
    <xf numFmtId="0" fontId="69" fillId="0" borderId="24" xfId="0" applyFont="1" applyFill="1" applyBorder="1" applyAlignment="1" applyProtection="1">
      <alignment horizontal="center" vertical="center" wrapText="1"/>
      <protection hidden="1"/>
    </xf>
    <xf numFmtId="0" fontId="69" fillId="0" borderId="94" xfId="0" applyFont="1" applyFill="1" applyBorder="1" applyAlignment="1" applyProtection="1">
      <alignment horizontal="center" vertical="center" wrapText="1"/>
      <protection hidden="1"/>
    </xf>
    <xf numFmtId="0" fontId="36" fillId="0" borderId="38" xfId="0" applyFont="1" applyBorder="1" applyAlignment="1" applyProtection="1">
      <alignment horizontal="center" vertical="center" shrinkToFit="1"/>
      <protection hidden="1"/>
    </xf>
    <xf numFmtId="0" fontId="1" fillId="0" borderId="24" xfId="0" applyFont="1" applyFill="1" applyBorder="1" applyAlignment="1" applyProtection="1">
      <alignment horizontal="center" vertical="center"/>
      <protection hidden="1"/>
    </xf>
    <xf numFmtId="0" fontId="6" fillId="0" borderId="24" xfId="0" applyFont="1" applyFill="1" applyBorder="1" applyAlignment="1" applyProtection="1">
      <alignment horizontal="center" vertical="center"/>
      <protection hidden="1"/>
    </xf>
    <xf numFmtId="49" fontId="7" fillId="4" borderId="24" xfId="0" applyNumberFormat="1" applyFont="1" applyFill="1" applyBorder="1" applyAlignment="1" applyProtection="1">
      <alignment horizontal="center" vertical="center" shrinkToFit="1"/>
      <protection hidden="1"/>
    </xf>
    <xf numFmtId="0" fontId="7" fillId="4" borderId="24" xfId="0" applyNumberFormat="1" applyFont="1" applyFill="1" applyBorder="1" applyAlignment="1" applyProtection="1">
      <alignment horizontal="center" vertical="center" shrinkToFit="1"/>
      <protection hidden="1"/>
    </xf>
    <xf numFmtId="0" fontId="31" fillId="16" borderId="6" xfId="0" applyFont="1" applyFill="1" applyBorder="1" applyAlignment="1" applyProtection="1">
      <alignment horizontal="right" vertical="center" wrapText="1"/>
      <protection hidden="1"/>
    </xf>
    <xf numFmtId="0" fontId="31" fillId="16" borderId="0" xfId="0" applyFont="1" applyFill="1" applyBorder="1" applyAlignment="1" applyProtection="1">
      <alignment horizontal="right" vertical="center" wrapText="1"/>
      <protection hidden="1"/>
    </xf>
    <xf numFmtId="0" fontId="34" fillId="2" borderId="41" xfId="0" applyFont="1" applyFill="1" applyBorder="1" applyAlignment="1" applyProtection="1">
      <alignment horizontal="center" vertical="center"/>
      <protection hidden="1"/>
    </xf>
    <xf numFmtId="0" fontId="34" fillId="2" borderId="26" xfId="0" applyFont="1" applyFill="1" applyBorder="1" applyAlignment="1" applyProtection="1">
      <alignment horizontal="center" vertical="center"/>
      <protection hidden="1"/>
    </xf>
    <xf numFmtId="0" fontId="34" fillId="2" borderId="42" xfId="0" applyFont="1" applyFill="1" applyBorder="1" applyAlignment="1" applyProtection="1">
      <alignment horizontal="center" vertical="center"/>
      <protection hidden="1"/>
    </xf>
    <xf numFmtId="0" fontId="6" fillId="0" borderId="93" xfId="0" applyFont="1" applyFill="1" applyBorder="1" applyAlignment="1" applyProtection="1">
      <alignment horizontal="center" vertical="center" shrinkToFit="1"/>
      <protection hidden="1"/>
    </xf>
    <xf numFmtId="0" fontId="6" fillId="0" borderId="24" xfId="0" applyFont="1" applyFill="1" applyBorder="1" applyAlignment="1" applyProtection="1">
      <alignment horizontal="center" vertical="center" shrinkToFit="1"/>
      <protection hidden="1"/>
    </xf>
    <xf numFmtId="0" fontId="29" fillId="4" borderId="24" xfId="0" applyFont="1" applyFill="1" applyBorder="1" applyAlignment="1" applyProtection="1">
      <alignment horizontal="center" vertical="center"/>
      <protection hidden="1"/>
    </xf>
    <xf numFmtId="0" fontId="29" fillId="4" borderId="94" xfId="0" applyFont="1" applyFill="1" applyBorder="1" applyAlignment="1" applyProtection="1">
      <alignment horizontal="center" vertical="center"/>
      <protection hidden="1"/>
    </xf>
    <xf numFmtId="49" fontId="7" fillId="4" borderId="35" xfId="0" applyNumberFormat="1" applyFont="1" applyFill="1" applyBorder="1" applyAlignment="1" applyProtection="1">
      <alignment horizontal="center" vertical="center" shrinkToFit="1"/>
      <protection hidden="1"/>
    </xf>
    <xf numFmtId="0" fontId="7" fillId="4" borderId="35" xfId="0" applyNumberFormat="1" applyFont="1" applyFill="1" applyBorder="1" applyAlignment="1" applyProtection="1">
      <alignment horizontal="center" vertical="center" shrinkToFit="1"/>
      <protection hidden="1"/>
    </xf>
    <xf numFmtId="0" fontId="3" fillId="22" borderId="70" xfId="0" applyFont="1" applyFill="1" applyBorder="1" applyAlignment="1" applyProtection="1">
      <alignment horizontal="center" vertical="center"/>
      <protection hidden="1"/>
    </xf>
    <xf numFmtId="14" fontId="0" fillId="4" borderId="99" xfId="0" applyNumberFormat="1" applyFill="1" applyBorder="1" applyAlignment="1" applyProtection="1">
      <alignment horizontal="center" vertical="center"/>
      <protection hidden="1"/>
    </xf>
    <xf numFmtId="0" fontId="58" fillId="4" borderId="99" xfId="0" applyFont="1" applyFill="1" applyBorder="1" applyAlignment="1" applyProtection="1">
      <alignment horizontal="center" vertical="center"/>
      <protection hidden="1"/>
    </xf>
    <xf numFmtId="0" fontId="58" fillId="4" borderId="100" xfId="0" applyFont="1" applyFill="1" applyBorder="1" applyAlignment="1" applyProtection="1">
      <alignment horizontal="center" vertical="center"/>
      <protection hidden="1"/>
    </xf>
    <xf numFmtId="0" fontId="15" fillId="0" borderId="101" xfId="0" applyFont="1" applyFill="1" applyBorder="1" applyAlignment="1" applyProtection="1">
      <alignment horizontal="center" vertical="center"/>
      <protection hidden="1"/>
    </xf>
    <xf numFmtId="14" fontId="0" fillId="4" borderId="24" xfId="0" applyNumberFormat="1" applyFill="1" applyBorder="1" applyAlignment="1" applyProtection="1">
      <alignment horizontal="center" vertical="center"/>
      <protection hidden="1"/>
    </xf>
    <xf numFmtId="0" fontId="30" fillId="0" borderId="24" xfId="0" applyFont="1" applyFill="1" applyBorder="1" applyAlignment="1" applyProtection="1">
      <alignment horizontal="center" vertical="center"/>
      <protection hidden="1"/>
    </xf>
    <xf numFmtId="0" fontId="0" fillId="4" borderId="25" xfId="0" applyFill="1" applyBorder="1" applyAlignment="1" applyProtection="1">
      <alignment horizontal="center" vertical="center"/>
      <protection hidden="1"/>
    </xf>
    <xf numFmtId="0" fontId="3" fillId="8" borderId="98" xfId="0" applyFont="1" applyFill="1" applyBorder="1" applyAlignment="1" applyProtection="1">
      <alignment horizontal="center" vertical="center" shrinkToFit="1"/>
      <protection hidden="1"/>
    </xf>
    <xf numFmtId="0" fontId="3" fillId="8" borderId="99" xfId="0" applyFont="1" applyFill="1" applyBorder="1" applyAlignment="1" applyProtection="1">
      <alignment horizontal="center" vertical="center" shrinkToFit="1"/>
      <protection hidden="1"/>
    </xf>
    <xf numFmtId="0" fontId="30" fillId="4" borderId="99" xfId="0" applyFont="1" applyFill="1" applyBorder="1" applyAlignment="1" applyProtection="1">
      <alignment horizontal="center" vertical="center" wrapText="1" shrinkToFit="1"/>
      <protection hidden="1"/>
    </xf>
    <xf numFmtId="0" fontId="3" fillId="0" borderId="99" xfId="0" applyFont="1" applyFill="1" applyBorder="1" applyAlignment="1" applyProtection="1">
      <alignment horizontal="center" vertical="center" shrinkToFit="1"/>
      <protection hidden="1"/>
    </xf>
    <xf numFmtId="0" fontId="0" fillId="4" borderId="99" xfId="0" applyFill="1" applyBorder="1" applyAlignment="1" applyProtection="1">
      <alignment horizontal="center" vertical="center"/>
      <protection hidden="1"/>
    </xf>
    <xf numFmtId="0" fontId="30" fillId="0" borderId="99" xfId="0" applyFont="1" applyBorder="1" applyAlignment="1" applyProtection="1">
      <alignment horizontal="center" vertical="center"/>
      <protection hidden="1"/>
    </xf>
    <xf numFmtId="0" fontId="51" fillId="0" borderId="23" xfId="0" applyFont="1" applyBorder="1" applyAlignment="1" applyProtection="1">
      <alignment horizontal="center"/>
      <protection hidden="1"/>
    </xf>
    <xf numFmtId="0" fontId="9" fillId="0" borderId="0" xfId="0" applyFont="1" applyBorder="1" applyAlignment="1" applyProtection="1">
      <alignment horizontal="center" vertical="center"/>
      <protection hidden="1"/>
    </xf>
    <xf numFmtId="0" fontId="5" fillId="0" borderId="0" xfId="0" applyFont="1" applyBorder="1" applyAlignment="1" applyProtection="1">
      <alignment horizontal="center" vertical="center"/>
      <protection hidden="1"/>
    </xf>
    <xf numFmtId="0" fontId="8" fillId="0" borderId="0" xfId="0" applyFont="1" applyBorder="1" applyAlignment="1" applyProtection="1">
      <alignment horizontal="center" vertical="center"/>
      <protection hidden="1"/>
    </xf>
    <xf numFmtId="0" fontId="34" fillId="0" borderId="116" xfId="0" applyFont="1" applyFill="1" applyBorder="1" applyAlignment="1" applyProtection="1">
      <alignment horizontal="center" vertical="top"/>
      <protection hidden="1"/>
    </xf>
    <xf numFmtId="0" fontId="34" fillId="0" borderId="118" xfId="0" applyFont="1" applyFill="1" applyBorder="1" applyAlignment="1" applyProtection="1">
      <alignment horizontal="center" vertical="top"/>
      <protection hidden="1"/>
    </xf>
    <xf numFmtId="0" fontId="6" fillId="0" borderId="117" xfId="0" applyFont="1" applyBorder="1" applyAlignment="1" applyProtection="1">
      <alignment horizontal="center" vertical="center"/>
      <protection hidden="1"/>
    </xf>
    <xf numFmtId="0" fontId="5" fillId="0" borderId="0" xfId="0" applyFont="1" applyBorder="1" applyAlignment="1" applyProtection="1">
      <alignment horizontal="right" vertical="center"/>
      <protection hidden="1"/>
    </xf>
    <xf numFmtId="0" fontId="0" fillId="0" borderId="104" xfId="0" applyBorder="1" applyAlignment="1" applyProtection="1">
      <alignment horizontal="center" vertical="center" wrapText="1"/>
      <protection hidden="1"/>
    </xf>
    <xf numFmtId="0" fontId="0" fillId="0" borderId="105" xfId="0" applyBorder="1" applyAlignment="1" applyProtection="1">
      <alignment horizontal="center" vertical="center" wrapText="1"/>
      <protection hidden="1"/>
    </xf>
    <xf numFmtId="0" fontId="0" fillId="0" borderId="111" xfId="0" applyBorder="1" applyAlignment="1" applyProtection="1">
      <alignment horizontal="center" vertical="center" wrapText="1"/>
      <protection hidden="1"/>
    </xf>
    <xf numFmtId="0" fontId="0" fillId="0" borderId="112" xfId="0" applyBorder="1" applyAlignment="1" applyProtection="1">
      <alignment horizontal="center" vertical="center" wrapText="1"/>
      <protection hidden="1"/>
    </xf>
    <xf numFmtId="0" fontId="0" fillId="0" borderId="114" xfId="0" applyBorder="1" applyAlignment="1" applyProtection="1">
      <alignment horizontal="center" vertical="center" wrapText="1"/>
      <protection hidden="1"/>
    </xf>
    <xf numFmtId="0" fontId="0" fillId="0" borderId="115" xfId="0" applyBorder="1" applyAlignment="1" applyProtection="1">
      <alignment horizontal="center" vertical="center" wrapText="1"/>
      <protection hidden="1"/>
    </xf>
    <xf numFmtId="0" fontId="30" fillId="8" borderId="106" xfId="0" applyFont="1" applyFill="1" applyBorder="1" applyAlignment="1" applyProtection="1">
      <alignment horizontal="center" vertical="center"/>
      <protection hidden="1"/>
    </xf>
    <xf numFmtId="0" fontId="30" fillId="8" borderId="107" xfId="0" applyFont="1" applyFill="1" applyBorder="1" applyAlignment="1" applyProtection="1">
      <alignment horizontal="center" vertical="center"/>
      <protection hidden="1"/>
    </xf>
    <xf numFmtId="0" fontId="48" fillId="4" borderId="70" xfId="0" applyFont="1" applyFill="1" applyBorder="1" applyAlignment="1" applyProtection="1">
      <alignment horizontal="center" vertical="center"/>
      <protection hidden="1"/>
    </xf>
    <xf numFmtId="0" fontId="48" fillId="4" borderId="108" xfId="0" applyFont="1" applyFill="1" applyBorder="1" applyAlignment="1" applyProtection="1">
      <alignment horizontal="center" vertical="center"/>
      <protection hidden="1"/>
    </xf>
    <xf numFmtId="0" fontId="15" fillId="0" borderId="109" xfId="0" applyFont="1" applyBorder="1" applyAlignment="1" applyProtection="1">
      <alignment horizontal="center" vertical="center"/>
      <protection hidden="1"/>
    </xf>
    <xf numFmtId="0" fontId="15" fillId="0" borderId="70" xfId="0" applyFont="1" applyBorder="1" applyAlignment="1" applyProtection="1">
      <alignment horizontal="center" vertical="center"/>
      <protection hidden="1"/>
    </xf>
    <xf numFmtId="0" fontId="32" fillId="4" borderId="70" xfId="0" applyFont="1" applyFill="1" applyBorder="1" applyAlignment="1" applyProtection="1">
      <alignment horizontal="center" vertical="center"/>
      <protection hidden="1"/>
    </xf>
    <xf numFmtId="0" fontId="32" fillId="4" borderId="107" xfId="0" applyFont="1" applyFill="1" applyBorder="1" applyAlignment="1" applyProtection="1">
      <alignment horizontal="center" vertical="center"/>
      <protection hidden="1"/>
    </xf>
    <xf numFmtId="0" fontId="42" fillId="0" borderId="0" xfId="0" applyFont="1" applyBorder="1" applyAlignment="1" applyProtection="1">
      <alignment horizontal="center" vertical="center" wrapText="1"/>
      <protection hidden="1"/>
    </xf>
    <xf numFmtId="0" fontId="42" fillId="0" borderId="116" xfId="0" applyFont="1" applyBorder="1" applyAlignment="1" applyProtection="1">
      <alignment horizontal="center" vertical="center" wrapText="1"/>
      <protection hidden="1"/>
    </xf>
    <xf numFmtId="0" fontId="30" fillId="0" borderId="52" xfId="0" applyFont="1" applyFill="1" applyBorder="1" applyAlignment="1" applyProtection="1">
      <alignment horizontal="center" vertical="center"/>
      <protection hidden="1"/>
    </xf>
    <xf numFmtId="0" fontId="30" fillId="0" borderId="23" xfId="0" applyFont="1" applyFill="1" applyBorder="1" applyAlignment="1" applyProtection="1">
      <alignment horizontal="center" vertical="center"/>
      <protection hidden="1"/>
    </xf>
    <xf numFmtId="0" fontId="0" fillId="4" borderId="23" xfId="0" applyFill="1" applyBorder="1" applyAlignment="1" applyProtection="1">
      <alignment horizontal="center" vertical="center"/>
      <protection hidden="1"/>
    </xf>
    <xf numFmtId="0" fontId="29" fillId="0" borderId="103" xfId="0" applyFont="1" applyBorder="1" applyAlignment="1" applyProtection="1">
      <alignment horizontal="center" vertical="center" wrapText="1"/>
      <protection hidden="1"/>
    </xf>
    <xf numFmtId="0" fontId="29" fillId="0" borderId="104" xfId="0" applyFont="1" applyBorder="1" applyAlignment="1" applyProtection="1">
      <alignment horizontal="center" vertical="center" wrapText="1"/>
      <protection hidden="1"/>
    </xf>
    <xf numFmtId="0" fontId="29" fillId="0" borderId="110" xfId="0" applyFont="1" applyBorder="1" applyAlignment="1" applyProtection="1">
      <alignment horizontal="center" vertical="center" wrapText="1"/>
      <protection hidden="1"/>
    </xf>
    <xf numFmtId="0" fontId="29" fillId="0" borderId="111" xfId="0" applyFont="1" applyBorder="1" applyAlignment="1" applyProtection="1">
      <alignment horizontal="center" vertical="center" wrapText="1"/>
      <protection hidden="1"/>
    </xf>
    <xf numFmtId="0" fontId="29" fillId="0" borderId="113" xfId="0" applyFont="1" applyBorder="1" applyAlignment="1" applyProtection="1">
      <alignment horizontal="center" vertical="center" wrapText="1"/>
      <protection hidden="1"/>
    </xf>
    <xf numFmtId="0" fontId="29" fillId="0" borderId="114" xfId="0" applyFont="1" applyBorder="1" applyAlignment="1" applyProtection="1">
      <alignment horizontal="center" vertical="center" wrapText="1"/>
      <protection hidden="1"/>
    </xf>
    <xf numFmtId="0" fontId="8" fillId="0" borderId="0" xfId="0" applyFont="1" applyBorder="1" applyAlignment="1" applyProtection="1">
      <alignment horizontal="center"/>
      <protection hidden="1"/>
    </xf>
    <xf numFmtId="0" fontId="5" fillId="0" borderId="0" xfId="0" applyFont="1" applyBorder="1" applyAlignment="1" applyProtection="1">
      <alignment horizontal="center"/>
      <protection hidden="1"/>
    </xf>
    <xf numFmtId="0" fontId="0" fillId="0" borderId="0" xfId="0" applyFill="1" applyBorder="1" applyAlignment="1" applyProtection="1">
      <alignment horizontal="right" vertical="center" wrapText="1"/>
      <protection hidden="1"/>
    </xf>
    <xf numFmtId="0" fontId="29" fillId="0" borderId="0" xfId="0" applyFont="1" applyFill="1" applyBorder="1" applyAlignment="1" applyProtection="1">
      <alignment horizontal="right"/>
      <protection hidden="1"/>
    </xf>
    <xf numFmtId="0" fontId="0" fillId="0" borderId="0" xfId="0" applyFont="1" applyFill="1" applyBorder="1" applyAlignment="1" applyProtection="1">
      <alignment horizontal="center" vertical="top" wrapText="1"/>
      <protection hidden="1"/>
    </xf>
    <xf numFmtId="0" fontId="5" fillId="0" borderId="25" xfId="0" applyFont="1" applyBorder="1" applyAlignment="1" applyProtection="1">
      <alignment horizontal="center" vertical="center"/>
      <protection hidden="1"/>
    </xf>
    <xf numFmtId="0" fontId="2" fillId="0" borderId="0" xfId="0" applyFont="1" applyBorder="1" applyAlignment="1" applyProtection="1">
      <alignment horizontal="right" vertical="center"/>
      <protection hidden="1"/>
    </xf>
    <xf numFmtId="0" fontId="32" fillId="0" borderId="48" xfId="0" applyFont="1" applyBorder="1" applyAlignment="1" applyProtection="1">
      <alignment horizontal="center" vertical="center"/>
    </xf>
    <xf numFmtId="0" fontId="32" fillId="0" borderId="10" xfId="0" applyFont="1" applyBorder="1" applyAlignment="1" applyProtection="1">
      <alignment horizontal="center" vertical="center"/>
    </xf>
    <xf numFmtId="0" fontId="32" fillId="0" borderId="49" xfId="0" applyFont="1" applyBorder="1" applyAlignment="1" applyProtection="1">
      <alignment horizontal="center" vertical="center"/>
    </xf>
    <xf numFmtId="0" fontId="32" fillId="0" borderId="36" xfId="0" applyFont="1" applyBorder="1" applyAlignment="1" applyProtection="1">
      <alignment horizontal="center" vertical="center"/>
    </xf>
    <xf numFmtId="0" fontId="32" fillId="0" borderId="38" xfId="0" applyFont="1" applyBorder="1" applyAlignment="1" applyProtection="1">
      <alignment horizontal="center" vertical="center"/>
    </xf>
    <xf numFmtId="0" fontId="32" fillId="0" borderId="37" xfId="0" applyFont="1" applyBorder="1" applyAlignment="1" applyProtection="1">
      <alignment horizontal="center" vertical="center"/>
    </xf>
    <xf numFmtId="0" fontId="32" fillId="9" borderId="0" xfId="0" applyFont="1" applyFill="1" applyAlignment="1" applyProtection="1">
      <alignment horizontal="center" vertical="center"/>
    </xf>
    <xf numFmtId="0" fontId="3" fillId="3" borderId="46" xfId="0" applyFont="1" applyFill="1" applyBorder="1" applyAlignment="1" applyProtection="1">
      <alignment horizontal="center" vertical="center" textRotation="90" wrapText="1"/>
    </xf>
    <xf numFmtId="0" fontId="3" fillId="3" borderId="47" xfId="0" applyFont="1" applyFill="1" applyBorder="1" applyAlignment="1" applyProtection="1">
      <alignment horizontal="center" vertical="center" textRotation="90" wrapText="1"/>
    </xf>
    <xf numFmtId="0" fontId="32" fillId="0" borderId="50" xfId="0" applyFont="1" applyBorder="1" applyAlignment="1" applyProtection="1">
      <alignment horizontal="center" vertical="center"/>
    </xf>
    <xf numFmtId="0" fontId="32" fillId="0" borderId="6" xfId="0" applyFont="1" applyBorder="1" applyAlignment="1" applyProtection="1">
      <alignment horizontal="center" vertical="center"/>
    </xf>
    <xf numFmtId="0" fontId="32" fillId="0" borderId="51" xfId="0" applyFont="1" applyBorder="1" applyAlignment="1" applyProtection="1">
      <alignment horizontal="center" vertical="center"/>
    </xf>
    <xf numFmtId="0" fontId="32" fillId="0" borderId="52" xfId="0" applyFont="1" applyBorder="1" applyAlignment="1" applyProtection="1">
      <alignment horizontal="center" vertical="center"/>
    </xf>
    <xf numFmtId="0" fontId="32" fillId="0" borderId="23" xfId="0" applyFont="1" applyBorder="1" applyAlignment="1" applyProtection="1">
      <alignment horizontal="center" vertical="center"/>
    </xf>
    <xf numFmtId="0" fontId="32" fillId="0" borderId="53" xfId="0" applyFont="1" applyBorder="1" applyAlignment="1" applyProtection="1">
      <alignment horizontal="center" vertical="center"/>
    </xf>
    <xf numFmtId="0" fontId="31" fillId="6" borderId="54" xfId="0" applyFont="1" applyFill="1" applyBorder="1" applyAlignment="1" applyProtection="1">
      <alignment horizontal="center" vertical="center"/>
    </xf>
    <xf numFmtId="0" fontId="31" fillId="6" borderId="55" xfId="0" applyFont="1" applyFill="1" applyBorder="1" applyAlignment="1" applyProtection="1">
      <alignment horizontal="center" vertical="center"/>
    </xf>
    <xf numFmtId="0" fontId="31" fillId="6" borderId="54" xfId="0" applyFont="1" applyFill="1" applyBorder="1" applyAlignment="1" applyProtection="1">
      <alignment horizontal="center" vertical="center" wrapText="1"/>
    </xf>
    <xf numFmtId="0" fontId="31" fillId="6" borderId="55" xfId="0" applyFont="1" applyFill="1" applyBorder="1" applyAlignment="1" applyProtection="1">
      <alignment horizontal="center" vertical="center" wrapText="1"/>
    </xf>
    <xf numFmtId="0" fontId="3" fillId="8" borderId="38" xfId="0" applyFont="1" applyFill="1" applyBorder="1" applyAlignment="1" applyProtection="1">
      <alignment horizontal="center" vertical="center" wrapText="1"/>
    </xf>
    <xf numFmtId="0" fontId="3" fillId="8" borderId="36" xfId="0" applyFont="1" applyFill="1" applyBorder="1" applyAlignment="1" applyProtection="1">
      <alignment horizontal="center" vertical="center" wrapText="1"/>
    </xf>
    <xf numFmtId="0" fontId="32" fillId="0" borderId="50" xfId="0" applyFont="1" applyBorder="1" applyAlignment="1" applyProtection="1">
      <alignment horizontal="center" vertical="center"/>
      <protection hidden="1"/>
    </xf>
    <xf numFmtId="0" fontId="32" fillId="0" borderId="6" xfId="0" applyFont="1" applyBorder="1" applyAlignment="1" applyProtection="1">
      <alignment horizontal="center" vertical="center"/>
      <protection hidden="1"/>
    </xf>
    <xf numFmtId="0" fontId="32" fillId="0" borderId="52" xfId="0" applyFont="1" applyBorder="1" applyAlignment="1" applyProtection="1">
      <alignment horizontal="center" vertical="center"/>
      <protection hidden="1"/>
    </xf>
    <xf numFmtId="0" fontId="32" fillId="0" borderId="23" xfId="0" applyFont="1" applyBorder="1" applyAlignment="1" applyProtection="1">
      <alignment horizontal="center" vertical="center"/>
      <protection hidden="1"/>
    </xf>
    <xf numFmtId="0" fontId="3" fillId="8" borderId="37" xfId="0" applyFont="1" applyFill="1" applyBorder="1" applyAlignment="1" applyProtection="1">
      <alignment horizontal="center" vertical="center" wrapText="1"/>
      <protection hidden="1"/>
    </xf>
    <xf numFmtId="0" fontId="3" fillId="8" borderId="36" xfId="0" applyFont="1" applyFill="1" applyBorder="1" applyAlignment="1" applyProtection="1">
      <alignment horizontal="center" vertical="center" wrapText="1"/>
      <protection hidden="1"/>
    </xf>
    <xf numFmtId="0" fontId="26" fillId="4" borderId="37" xfId="0" applyFont="1" applyFill="1" applyBorder="1" applyAlignment="1" applyProtection="1">
      <alignment horizontal="center" vertical="center"/>
    </xf>
    <xf numFmtId="0" fontId="3" fillId="8" borderId="39" xfId="0" applyFont="1" applyFill="1" applyBorder="1" applyAlignment="1" applyProtection="1">
      <alignment horizontal="center" vertical="center"/>
    </xf>
    <xf numFmtId="0" fontId="31" fillId="6" borderId="36" xfId="0" applyFont="1" applyFill="1" applyBorder="1" applyAlignment="1" applyProtection="1">
      <alignment horizontal="center" vertical="center"/>
    </xf>
    <xf numFmtId="0" fontId="3" fillId="8" borderId="37" xfId="0" applyFont="1" applyFill="1" applyBorder="1" applyAlignment="1" applyProtection="1">
      <alignment horizontal="center" vertical="center" wrapText="1"/>
    </xf>
    <xf numFmtId="0" fontId="31" fillId="6" borderId="40" xfId="0" applyFont="1" applyFill="1" applyBorder="1" applyAlignment="1" applyProtection="1">
      <alignment horizontal="center" vertical="center"/>
    </xf>
    <xf numFmtId="0" fontId="47" fillId="4" borderId="0" xfId="0" applyFont="1" applyFill="1" applyAlignment="1" applyProtection="1">
      <alignment horizontal="center" vertical="center"/>
      <protection locked="0" hidden="1"/>
    </xf>
    <xf numFmtId="0" fontId="32" fillId="4" borderId="0" xfId="0" applyFont="1" applyFill="1" applyAlignment="1" applyProtection="1">
      <alignment horizontal="center" vertical="center"/>
    </xf>
    <xf numFmtId="0" fontId="32" fillId="0" borderId="0" xfId="0" applyFont="1" applyFill="1" applyAlignment="1" applyProtection="1">
      <alignment horizontal="center" vertical="center"/>
    </xf>
    <xf numFmtId="0" fontId="12" fillId="10" borderId="0" xfId="1" applyFont="1" applyFill="1" applyAlignment="1" applyProtection="1">
      <alignment horizontal="center" vertical="center"/>
    </xf>
    <xf numFmtId="0" fontId="32" fillId="17" borderId="0" xfId="0" applyFont="1" applyFill="1" applyAlignment="1" applyProtection="1">
      <alignment horizontal="center" vertical="center"/>
    </xf>
    <xf numFmtId="0" fontId="32" fillId="19" borderId="62" xfId="0" applyFont="1" applyFill="1" applyBorder="1" applyAlignment="1" applyProtection="1">
      <alignment horizontal="center" vertical="center"/>
    </xf>
    <xf numFmtId="0" fontId="32" fillId="19" borderId="67" xfId="0" applyFont="1" applyFill="1" applyBorder="1" applyAlignment="1" applyProtection="1">
      <alignment horizontal="center" vertical="center"/>
    </xf>
    <xf numFmtId="0" fontId="38" fillId="18" borderId="0" xfId="0" applyFont="1" applyFill="1" applyBorder="1" applyAlignment="1" applyProtection="1">
      <alignment horizontal="center" vertical="center"/>
    </xf>
    <xf numFmtId="0" fontId="38" fillId="18" borderId="57" xfId="0" applyFont="1" applyFill="1" applyBorder="1" applyAlignment="1" applyProtection="1">
      <alignment horizontal="center" vertical="center"/>
    </xf>
    <xf numFmtId="0" fontId="53" fillId="4" borderId="85" xfId="0" applyFont="1" applyFill="1" applyBorder="1" applyAlignment="1" applyProtection="1">
      <alignment horizontal="center" vertical="center"/>
    </xf>
    <xf numFmtId="0" fontId="53" fillId="4" borderId="86" xfId="0" applyFont="1" applyFill="1" applyBorder="1" applyAlignment="1" applyProtection="1">
      <alignment horizontal="center" vertical="center"/>
    </xf>
    <xf numFmtId="0" fontId="53" fillId="4" borderId="87" xfId="0" applyFont="1" applyFill="1" applyBorder="1" applyAlignment="1" applyProtection="1">
      <alignment horizontal="center" vertical="center"/>
    </xf>
    <xf numFmtId="0" fontId="53" fillId="4" borderId="76" xfId="0" applyFont="1" applyFill="1" applyBorder="1" applyAlignment="1" applyProtection="1">
      <alignment horizontal="center" vertical="center"/>
    </xf>
    <xf numFmtId="0" fontId="53" fillId="4" borderId="79" xfId="0" applyFont="1" applyFill="1" applyBorder="1" applyAlignment="1" applyProtection="1">
      <alignment horizontal="center" vertical="center"/>
    </xf>
    <xf numFmtId="0" fontId="53" fillId="4" borderId="77" xfId="0" applyFont="1" applyFill="1" applyBorder="1" applyAlignment="1" applyProtection="1">
      <alignment horizontal="center" vertical="center"/>
    </xf>
    <xf numFmtId="0" fontId="53" fillId="4" borderId="80" xfId="0" applyFont="1" applyFill="1" applyBorder="1" applyAlignment="1" applyProtection="1">
      <alignment horizontal="center" vertical="center"/>
    </xf>
    <xf numFmtId="0" fontId="32" fillId="19" borderId="68" xfId="0" applyFont="1" applyFill="1" applyBorder="1" applyAlignment="1" applyProtection="1">
      <alignment horizontal="center" vertical="center"/>
    </xf>
    <xf numFmtId="0" fontId="32" fillId="19" borderId="69" xfId="0" applyFont="1" applyFill="1" applyBorder="1" applyAlignment="1" applyProtection="1">
      <alignment horizontal="center" vertical="center"/>
    </xf>
    <xf numFmtId="0" fontId="53" fillId="4" borderId="75" xfId="0" applyFont="1" applyFill="1" applyBorder="1" applyAlignment="1" applyProtection="1">
      <alignment horizontal="center" vertical="center"/>
    </xf>
    <xf numFmtId="0" fontId="53" fillId="4" borderId="78" xfId="0" applyFont="1" applyFill="1" applyBorder="1" applyAlignment="1" applyProtection="1">
      <alignment horizontal="center" vertical="center"/>
    </xf>
    <xf numFmtId="0" fontId="76" fillId="11" borderId="33" xfId="0" applyFont="1" applyFill="1" applyBorder="1" applyAlignment="1" applyProtection="1">
      <alignment horizontal="center" vertical="center"/>
    </xf>
    <xf numFmtId="0" fontId="3" fillId="8" borderId="37" xfId="0" applyNumberFormat="1" applyFont="1" applyFill="1" applyBorder="1" applyAlignment="1" applyProtection="1">
      <alignment horizontal="center" vertical="center" wrapText="1"/>
    </xf>
    <xf numFmtId="0" fontId="30" fillId="0" borderId="33" xfId="0" applyFont="1" applyFill="1" applyBorder="1" applyAlignment="1" applyProtection="1">
      <alignment horizontal="center" vertical="center" textRotation="90" wrapText="1"/>
    </xf>
    <xf numFmtId="0" fontId="30" fillId="0" borderId="33" xfId="0" applyFont="1" applyFill="1" applyBorder="1" applyAlignment="1" applyProtection="1">
      <alignment horizontal="center" vertical="center" textRotation="90"/>
    </xf>
    <xf numFmtId="0" fontId="32" fillId="0" borderId="33" xfId="0" applyFont="1" applyFill="1" applyBorder="1" applyAlignment="1" applyProtection="1">
      <alignment horizontal="center" vertical="center"/>
    </xf>
    <xf numFmtId="14" fontId="31" fillId="6" borderId="58" xfId="0" applyNumberFormat="1" applyFont="1" applyFill="1" applyBorder="1" applyAlignment="1" applyProtection="1">
      <alignment vertical="center" shrinkToFit="1"/>
      <protection locked="0" hidden="1"/>
    </xf>
    <xf numFmtId="0" fontId="31" fillId="6" borderId="0" xfId="0" applyNumberFormat="1" applyFont="1" applyFill="1" applyBorder="1" applyAlignment="1" applyProtection="1">
      <alignment horizontal="center" vertical="center" shrinkToFit="1"/>
      <protection locked="0"/>
    </xf>
  </cellXfs>
  <cellStyles count="4">
    <cellStyle name="Hyperlink" xfId="1" builtinId="8"/>
    <cellStyle name="Normal" xfId="0" builtinId="0"/>
    <cellStyle name="Normal 2" xfId="2"/>
    <cellStyle name="Normal 2 2" xfId="3"/>
  </cellStyles>
  <dxfs count="3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patternType="none">
          <fgColor indexed="64"/>
          <bgColor indexed="65"/>
        </patternFill>
      </fill>
    </dxf>
    <dxf>
      <font>
        <condense val="0"/>
        <extend val="0"/>
        <color rgb="FF9C0006"/>
      </font>
      <fill>
        <patternFill>
          <bgColor rgb="FFFFC7CE"/>
        </patternFill>
      </fill>
    </dxf>
    <dxf>
      <font>
        <color theme="0"/>
      </font>
      <border>
        <vertical/>
        <horizontal/>
      </border>
    </dxf>
    <dxf>
      <font>
        <color theme="0"/>
      </font>
      <fill>
        <patternFill patternType="none">
          <bgColor auto="1"/>
        </patternFill>
      </fill>
      <border>
        <left/>
        <right/>
        <top/>
        <bottom/>
        <vertical/>
        <horizontal/>
      </border>
    </dxf>
    <dxf>
      <font>
        <color theme="0"/>
      </font>
      <border>
        <left/>
        <right/>
        <bottom/>
        <vertical/>
        <horizontal/>
      </border>
    </dxf>
    <dxf>
      <font>
        <color theme="0"/>
      </font>
      <border>
        <left/>
        <right/>
        <bottom/>
        <vertical/>
        <horizontal/>
      </border>
    </dxf>
    <dxf>
      <font>
        <color theme="0"/>
      </font>
      <border>
        <left/>
        <right/>
        <bottom/>
        <vertical/>
        <horizontal/>
      </border>
    </dxf>
    <dxf>
      <font>
        <color theme="0"/>
      </font>
      <border>
        <left/>
        <right/>
        <bottom/>
        <vertical/>
        <horizontal/>
      </border>
    </dxf>
    <dxf>
      <font>
        <color theme="0"/>
      </font>
      <border>
        <left/>
        <right/>
        <bottom/>
        <vertical/>
        <horizontal/>
      </border>
    </dxf>
    <dxf>
      <font>
        <color theme="0"/>
      </font>
      <border>
        <left/>
        <right/>
        <bottom/>
        <vertical/>
        <horizontal/>
      </border>
    </dxf>
    <dxf>
      <font>
        <color theme="0"/>
      </font>
      <border>
        <left/>
        <right/>
        <bottom/>
        <vertical/>
        <horizontal/>
      </border>
    </dxf>
    <dxf>
      <font>
        <color theme="0"/>
      </font>
      <border>
        <left/>
        <right/>
        <top/>
        <bottom/>
        <vertical/>
        <horizontal/>
      </border>
    </dxf>
    <dxf>
      <font>
        <color theme="0"/>
      </font>
      <border>
        <left/>
        <right/>
        <bottom/>
        <vertical/>
        <horizontal/>
      </border>
    </dxf>
    <dxf>
      <font>
        <color theme="0"/>
      </font>
      <border>
        <left/>
        <right/>
        <bottom/>
        <vertical/>
        <horizontal/>
      </border>
    </dxf>
    <dxf>
      <font>
        <color theme="0"/>
      </font>
      <border>
        <left/>
        <right/>
        <bottom/>
        <vertical/>
        <horizontal/>
      </border>
    </dxf>
    <dxf>
      <font>
        <color theme="0"/>
      </font>
      <border>
        <left/>
        <right/>
        <bottom/>
        <vertical/>
        <horizontal/>
      </border>
    </dxf>
    <dxf>
      <font>
        <color theme="0"/>
      </font>
      <border>
        <left/>
        <right/>
        <bottom/>
        <vertical/>
        <horizontal/>
      </border>
    </dxf>
    <dxf>
      <font>
        <color theme="0"/>
      </font>
      <border>
        <left/>
        <right/>
        <bottom/>
        <vertical/>
        <horizontal/>
      </border>
    </dxf>
    <dxf>
      <font>
        <color theme="0"/>
      </font>
      <border>
        <left/>
        <right/>
        <bottom/>
        <vertical/>
        <horizontal/>
      </border>
    </dxf>
    <dxf>
      <font>
        <color theme="0"/>
      </font>
      <border>
        <left/>
        <right/>
        <top/>
        <bottom/>
        <vertical/>
        <horizontal/>
      </border>
    </dxf>
    <dxf>
      <font>
        <color theme="0"/>
      </font>
      <fill>
        <patternFill patternType="none">
          <bgColor indexed="65"/>
        </patternFill>
      </fill>
      <border>
        <left/>
        <right/>
        <top/>
        <bottom/>
      </border>
    </dxf>
    <dxf>
      <font>
        <color theme="0"/>
      </font>
      <fill>
        <patternFill>
          <bgColor theme="0"/>
        </patternFill>
      </fill>
      <border>
        <left style="thin">
          <color theme="0"/>
        </left>
        <right style="thin">
          <color theme="0"/>
        </right>
        <top style="thin">
          <color theme="0"/>
        </top>
        <bottom style="thin">
          <color theme="0"/>
        </bottom>
      </border>
    </dxf>
    <dxf>
      <font>
        <color theme="0"/>
      </font>
      <fill>
        <patternFill patternType="none">
          <bgColor indexed="65"/>
        </patternFill>
      </fill>
      <border>
        <left/>
        <right/>
        <top/>
        <bottom/>
      </border>
    </dxf>
    <dxf>
      <font>
        <color theme="0"/>
      </font>
      <fill>
        <patternFill>
          <bgColor theme="0"/>
        </patternFill>
      </fill>
      <border>
        <left/>
        <right/>
        <top/>
        <bottom/>
      </border>
    </dxf>
    <dxf>
      <font>
        <color theme="0"/>
      </font>
      <fill>
        <patternFill>
          <bgColor theme="0"/>
        </patternFill>
      </fill>
      <border>
        <left style="thin">
          <color theme="0"/>
        </left>
        <right style="thin">
          <color theme="0"/>
        </right>
        <top style="thin">
          <color theme="0"/>
        </top>
        <bottom style="thin">
          <color theme="0"/>
        </bottom>
      </border>
    </dxf>
    <dxf>
      <font>
        <color theme="0"/>
      </font>
      <fill>
        <patternFill>
          <bgColor theme="0"/>
        </patternFill>
      </fill>
      <border>
        <left style="thin">
          <color theme="0"/>
        </left>
        <right style="thin">
          <color theme="0"/>
        </right>
        <top style="thin">
          <color theme="0"/>
        </top>
        <bottom style="thin">
          <color theme="0"/>
        </bottom>
      </border>
    </dxf>
    <dxf>
      <font>
        <color theme="0"/>
      </font>
      <fill>
        <patternFill>
          <bgColor theme="0"/>
        </patternFill>
      </fill>
      <border>
        <left style="thin">
          <color theme="0"/>
        </left>
        <right style="thin">
          <color theme="0"/>
        </right>
        <top style="thin">
          <color theme="0"/>
        </top>
        <bottom style="thin">
          <color theme="0"/>
        </bottom>
      </border>
    </dxf>
    <dxf>
      <font>
        <color theme="0"/>
      </font>
      <fill>
        <patternFill>
          <bgColor theme="0"/>
        </patternFill>
      </fill>
      <border>
        <left style="thin">
          <color theme="0"/>
        </left>
        <right style="thin">
          <color theme="0"/>
        </right>
        <top style="thin">
          <color theme="0"/>
        </top>
        <bottom style="thin">
          <color theme="0"/>
        </bottom>
      </border>
    </dxf>
    <dxf>
      <font>
        <color theme="0"/>
      </font>
      <fill>
        <patternFill patternType="none">
          <bgColor auto="1"/>
        </patternFill>
      </fill>
      <border>
        <left style="thin">
          <color theme="0"/>
        </left>
        <right style="thin">
          <color theme="0"/>
        </right>
        <top style="thin">
          <color theme="0"/>
        </top>
        <bottom style="thin">
          <color theme="0"/>
        </bottom>
      </border>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33</xdr:col>
      <xdr:colOff>19050</xdr:colOff>
      <xdr:row>7</xdr:row>
      <xdr:rowOff>38100</xdr:rowOff>
    </xdr:from>
    <xdr:to>
      <xdr:col>33</xdr:col>
      <xdr:colOff>19050</xdr:colOff>
      <xdr:row>9</xdr:row>
      <xdr:rowOff>238125</xdr:rowOff>
    </xdr:to>
    <xdr:pic>
      <xdr:nvPicPr>
        <xdr:cNvPr id="1030" name="صورة 1">
          <a:extLst>
            <a:ext uri="{FF2B5EF4-FFF2-40B4-BE49-F238E27FC236}">
              <a16:creationId xmlns="" xmlns:a16="http://schemas.microsoft.com/office/drawing/2014/main" id="{B2858DFB-8EFB-4B83-B44A-C597088A16A9}"/>
            </a:ext>
          </a:extLst>
        </xdr:cNvPr>
        <xdr:cNvPicPr>
          <a:picLocks noChangeAspect="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33978650" y="1428750"/>
          <a:ext cx="0" cy="8096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33</xdr:col>
      <xdr:colOff>23115</xdr:colOff>
      <xdr:row>7</xdr:row>
      <xdr:rowOff>38879</xdr:rowOff>
    </xdr:from>
    <xdr:to>
      <xdr:col>33</xdr:col>
      <xdr:colOff>23115</xdr:colOff>
      <xdr:row>9</xdr:row>
      <xdr:rowOff>233654</xdr:rowOff>
    </xdr:to>
    <xdr:pic>
      <xdr:nvPicPr>
        <xdr:cNvPr id="3" name="صورة 2"/>
        <xdr:cNvPicPr>
          <a:picLocks noChangeAspect="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tretch>
          <a:fillRect/>
        </a:stretch>
      </xdr:blipFill>
      <xdr:spPr>
        <a:xfrm>
          <a:off x="11213692710" y="1591454"/>
          <a:ext cx="0" cy="804375"/>
        </a:xfrm>
        <a:prstGeom prst="rect">
          <a:avLst/>
        </a:prstGeom>
      </xdr:spPr>
    </xdr:pic>
    <xdr:clientData/>
  </xdr:twoCellAnchor>
  <xdr:oneCellAnchor>
    <xdr:from>
      <xdr:col>33</xdr:col>
      <xdr:colOff>23115</xdr:colOff>
      <xdr:row>8</xdr:row>
      <xdr:rowOff>38879</xdr:rowOff>
    </xdr:from>
    <xdr:ext cx="0" cy="804375"/>
    <xdr:pic>
      <xdr:nvPicPr>
        <xdr:cNvPr id="4" name="صورة 3"/>
        <xdr:cNvPicPr>
          <a:picLocks noChangeAspect="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tretch>
          <a:fillRect/>
        </a:stretch>
      </xdr:blipFill>
      <xdr:spPr>
        <a:xfrm>
          <a:off x="11213692710" y="1886729"/>
          <a:ext cx="0" cy="804375"/>
        </a:xfrm>
        <a:prstGeom prst="rect">
          <a:avLst/>
        </a:prstGeom>
      </xdr:spPr>
    </xdr:pic>
    <xdr:clientData/>
  </xdr:oneCellAnchor>
</xdr:wsDr>
</file>

<file path=xl/theme/theme1.xml><?xml version="1.0" encoding="utf-8"?>
<a:theme xmlns:a="http://schemas.openxmlformats.org/drawingml/2006/main" name="نسق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1571;&#1587;&#1578;&#1582;&#1604;&#1575;&#1589;%20&#1575;&#1604;&#1602;&#1608;&#1575;&#1574;&#1605;/&#1575;&#1587;&#1578;&#1605;&#1575;&#1585;&#1607;%20&#1576;&#1585;&#1606;&#1575;&#1605;&#1580;%20&#1575;&#1604;&#1605;&#1581;&#1575;&#1587;&#1576;&#1607;.xlsx"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file:///D:\&#1575;&#1587;&#1578;&#1605;&#1575;&#1585;&#1575;&#1578;%20&#1575;&#1604;&#1601;&#1589;&#1604;%20&#1575;&#1604;&#1575;&#1608;&#1604;%202019-2020\Users\Users\TOSHIBA\waccache\Local%20Settings\My%20Documents\&#1575;&#1604;&#1578;&#1617;&#1606;&#1586;&#1610;&#1604;&#1575;&#1578;\&#1587;&#1580;&#1604;%20&#1575;&#1604;&#1605;&#1587;&#1580;&#1604;&#1610;&#1606;%20&#1583;&#1585;&#1575;&#1587;&#1575;&#1578;%20&#1583;&#1608;&#1604;&#1610;&#1607;%20&#1608;&#1583;&#1576;&#1604;&#1608;&#1605;&#1575;&#1587;&#1610;&#1607;.xlsm"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sheetPr codeName="ورقة6"/>
  <dimension ref="A1:AS1569"/>
  <sheetViews>
    <sheetView rightToLeft="1" topLeftCell="B1" workbookViewId="0">
      <selection activeCell="B1" sqref="A1:XFD1048576"/>
    </sheetView>
  </sheetViews>
  <sheetFormatPr defaultRowHeight="14.25"/>
  <cols>
    <col min="1" max="1" width="9" style="252"/>
    <col min="2" max="2" width="9" style="252" customWidth="1"/>
    <col min="3" max="16384" width="9" style="252"/>
  </cols>
  <sheetData>
    <row r="1" spans="1:45">
      <c r="C1" s="252">
        <v>1</v>
      </c>
      <c r="D1" s="252">
        <v>2</v>
      </c>
      <c r="E1" s="252">
        <v>3</v>
      </c>
      <c r="F1" s="252">
        <v>4</v>
      </c>
      <c r="G1" s="252">
        <v>5</v>
      </c>
      <c r="H1" s="252">
        <v>6</v>
      </c>
      <c r="I1" s="252">
        <v>7</v>
      </c>
      <c r="J1" s="252">
        <v>8</v>
      </c>
      <c r="K1" s="252">
        <v>9</v>
      </c>
      <c r="L1" s="252">
        <v>10</v>
      </c>
      <c r="M1" s="252">
        <v>11</v>
      </c>
      <c r="N1" s="252">
        <v>12</v>
      </c>
      <c r="O1" s="252">
        <v>13</v>
      </c>
      <c r="P1" s="252">
        <v>14</v>
      </c>
      <c r="Q1" s="252">
        <v>15</v>
      </c>
      <c r="R1" s="252">
        <v>16</v>
      </c>
      <c r="S1" s="252">
        <v>17</v>
      </c>
      <c r="T1" s="252">
        <v>18</v>
      </c>
      <c r="U1" s="252">
        <v>19</v>
      </c>
      <c r="V1" s="252">
        <v>20</v>
      </c>
      <c r="W1" s="252">
        <v>21</v>
      </c>
      <c r="X1" s="252">
        <v>22</v>
      </c>
      <c r="Y1" s="252">
        <v>23</v>
      </c>
      <c r="Z1" s="252">
        <v>24</v>
      </c>
      <c r="AA1" s="252">
        <v>25</v>
      </c>
      <c r="AB1" s="252">
        <v>26</v>
      </c>
      <c r="AC1" s="252">
        <v>27</v>
      </c>
      <c r="AD1" s="252">
        <v>28</v>
      </c>
      <c r="AE1" s="252">
        <v>29</v>
      </c>
      <c r="AF1" s="252">
        <v>30</v>
      </c>
      <c r="AG1" s="252">
        <v>31</v>
      </c>
      <c r="AH1" s="252">
        <v>32</v>
      </c>
      <c r="AI1" s="252">
        <v>33</v>
      </c>
      <c r="AJ1" s="252">
        <v>34</v>
      </c>
      <c r="AK1" s="252">
        <v>35</v>
      </c>
      <c r="AL1" s="252">
        <v>36</v>
      </c>
      <c r="AM1" s="252">
        <v>37</v>
      </c>
      <c r="AN1" s="252">
        <v>38</v>
      </c>
      <c r="AO1" s="252">
        <v>39</v>
      </c>
      <c r="AP1" s="252">
        <v>40</v>
      </c>
    </row>
    <row r="2" spans="1:45">
      <c r="A2" s="272">
        <v>214577</v>
      </c>
      <c r="B2" s="252" t="s">
        <v>81</v>
      </c>
      <c r="C2" s="272" t="s">
        <v>368</v>
      </c>
      <c r="D2" s="272" t="s">
        <v>368</v>
      </c>
      <c r="E2" s="272" t="s">
        <v>368</v>
      </c>
      <c r="F2" s="272" t="s">
        <v>368</v>
      </c>
      <c r="G2" s="272" t="s">
        <v>368</v>
      </c>
      <c r="H2" s="272" t="s">
        <v>368</v>
      </c>
      <c r="I2" s="272" t="s">
        <v>368</v>
      </c>
      <c r="J2" s="272" t="s">
        <v>368</v>
      </c>
      <c r="K2" s="272" t="s">
        <v>368</v>
      </c>
      <c r="L2" s="272" t="s">
        <v>368</v>
      </c>
      <c r="M2" s="272" t="s">
        <v>367</v>
      </c>
      <c r="N2" s="272" t="s">
        <v>368</v>
      </c>
      <c r="O2" s="272" t="s">
        <v>368</v>
      </c>
      <c r="P2" s="272" t="s">
        <v>367</v>
      </c>
      <c r="Q2" s="272" t="s">
        <v>368</v>
      </c>
      <c r="R2" s="272" t="s">
        <v>367</v>
      </c>
      <c r="S2" s="272" t="s">
        <v>367</v>
      </c>
      <c r="T2" s="272" t="s">
        <v>367</v>
      </c>
      <c r="U2" s="272" t="s">
        <v>367</v>
      </c>
      <c r="V2" s="272" t="s">
        <v>367</v>
      </c>
      <c r="W2" s="272"/>
      <c r="X2" s="272"/>
      <c r="Y2" s="272"/>
      <c r="Z2" s="272"/>
      <c r="AA2" s="272"/>
      <c r="AB2" s="272"/>
      <c r="AC2" s="272"/>
      <c r="AD2" s="272"/>
      <c r="AE2" s="272"/>
      <c r="AF2" s="272"/>
      <c r="AG2" s="272"/>
      <c r="AH2" s="272"/>
      <c r="AI2" s="272"/>
      <c r="AJ2" s="272"/>
      <c r="AK2" s="272"/>
      <c r="AL2" s="272"/>
      <c r="AM2" s="272"/>
      <c r="AN2" s="272"/>
      <c r="AO2" s="272"/>
      <c r="AP2" s="272"/>
      <c r="AQ2" s="272"/>
      <c r="AR2" s="272"/>
      <c r="AS2" s="272"/>
    </row>
    <row r="3" spans="1:45">
      <c r="A3" s="272">
        <v>211240</v>
      </c>
      <c r="B3" s="252" t="s">
        <v>81</v>
      </c>
      <c r="C3" s="272" t="s">
        <v>368</v>
      </c>
      <c r="D3" s="272" t="s">
        <v>368</v>
      </c>
      <c r="E3" s="272" t="s">
        <v>368</v>
      </c>
      <c r="F3" s="272" t="s">
        <v>367</v>
      </c>
      <c r="G3" s="272" t="s">
        <v>367</v>
      </c>
      <c r="H3" s="272" t="s">
        <v>367</v>
      </c>
      <c r="I3" s="272" t="s">
        <v>368</v>
      </c>
      <c r="J3" s="272" t="s">
        <v>368</v>
      </c>
      <c r="K3" s="272" t="s">
        <v>368</v>
      </c>
      <c r="L3" s="272" t="s">
        <v>368</v>
      </c>
      <c r="M3" s="272" t="s">
        <v>367</v>
      </c>
      <c r="N3" s="272" t="s">
        <v>367</v>
      </c>
      <c r="O3" s="272" t="s">
        <v>367</v>
      </c>
      <c r="P3" s="272" t="s">
        <v>367</v>
      </c>
      <c r="Q3" s="272" t="s">
        <v>367</v>
      </c>
      <c r="R3" s="272" t="s">
        <v>367</v>
      </c>
      <c r="S3" s="272" t="s">
        <v>367</v>
      </c>
      <c r="T3" s="272" t="s">
        <v>367</v>
      </c>
      <c r="U3" s="272" t="s">
        <v>367</v>
      </c>
      <c r="V3" s="272" t="s">
        <v>367</v>
      </c>
      <c r="W3" s="272"/>
      <c r="X3" s="272"/>
      <c r="Y3" s="272"/>
      <c r="Z3" s="272"/>
      <c r="AA3" s="272"/>
      <c r="AB3" s="272"/>
      <c r="AC3" s="272"/>
      <c r="AD3" s="272"/>
      <c r="AE3" s="272"/>
      <c r="AF3" s="272"/>
      <c r="AG3" s="272"/>
      <c r="AH3" s="272"/>
      <c r="AI3" s="272"/>
      <c r="AJ3" s="272"/>
      <c r="AK3" s="272"/>
      <c r="AL3" s="272"/>
      <c r="AM3" s="272"/>
      <c r="AN3" s="272"/>
      <c r="AO3" s="272"/>
      <c r="AP3" s="272"/>
      <c r="AQ3" s="272"/>
      <c r="AR3" s="272"/>
      <c r="AS3" s="272"/>
    </row>
    <row r="4" spans="1:45">
      <c r="A4" s="272">
        <v>212398</v>
      </c>
      <c r="B4" s="252" t="s">
        <v>81</v>
      </c>
      <c r="C4" s="272" t="s">
        <v>368</v>
      </c>
      <c r="D4" s="272" t="s">
        <v>368</v>
      </c>
      <c r="E4" s="272" t="s">
        <v>368</v>
      </c>
      <c r="F4" s="272" t="s">
        <v>368</v>
      </c>
      <c r="G4" s="272" t="s">
        <v>368</v>
      </c>
      <c r="H4" s="272" t="s">
        <v>368</v>
      </c>
      <c r="I4" s="272" t="s">
        <v>368</v>
      </c>
      <c r="J4" s="272" t="s">
        <v>368</v>
      </c>
      <c r="K4" s="272" t="s">
        <v>368</v>
      </c>
      <c r="L4" s="272" t="s">
        <v>368</v>
      </c>
      <c r="M4" s="272" t="s">
        <v>368</v>
      </c>
      <c r="N4" s="272" t="s">
        <v>368</v>
      </c>
      <c r="O4" s="272" t="s">
        <v>368</v>
      </c>
      <c r="P4" s="272" t="s">
        <v>368</v>
      </c>
      <c r="Q4" s="272" t="s">
        <v>368</v>
      </c>
      <c r="R4" s="272" t="s">
        <v>367</v>
      </c>
      <c r="S4" s="272" t="s">
        <v>367</v>
      </c>
      <c r="T4" s="272" t="s">
        <v>367</v>
      </c>
      <c r="U4" s="272" t="s">
        <v>367</v>
      </c>
      <c r="V4" s="272" t="s">
        <v>367</v>
      </c>
      <c r="W4" s="272"/>
      <c r="X4" s="272"/>
      <c r="Y4" s="272"/>
      <c r="Z4" s="272"/>
      <c r="AA4" s="272"/>
      <c r="AB4" s="272"/>
      <c r="AC4" s="272"/>
      <c r="AD4" s="272"/>
      <c r="AE4" s="272"/>
      <c r="AF4" s="272"/>
      <c r="AG4" s="272"/>
      <c r="AH4" s="272"/>
      <c r="AI4" s="272"/>
      <c r="AJ4" s="272"/>
      <c r="AK4" s="272"/>
      <c r="AL4" s="272"/>
      <c r="AM4" s="272"/>
      <c r="AN4" s="272"/>
      <c r="AO4" s="272"/>
      <c r="AP4" s="272"/>
      <c r="AQ4" s="272"/>
      <c r="AR4" s="272"/>
      <c r="AS4" s="272"/>
    </row>
    <row r="5" spans="1:45">
      <c r="A5" s="272">
        <v>213930</v>
      </c>
      <c r="B5" s="252" t="s">
        <v>81</v>
      </c>
      <c r="C5" s="272" t="s">
        <v>367</v>
      </c>
      <c r="D5" s="272" t="s">
        <v>368</v>
      </c>
      <c r="E5" s="272" t="s">
        <v>368</v>
      </c>
      <c r="F5" s="272" t="s">
        <v>368</v>
      </c>
      <c r="G5" s="272" t="s">
        <v>367</v>
      </c>
      <c r="H5" s="272" t="s">
        <v>368</v>
      </c>
      <c r="I5" s="272" t="s">
        <v>368</v>
      </c>
      <c r="J5" s="272" t="s">
        <v>367</v>
      </c>
      <c r="K5" s="272" t="s">
        <v>368</v>
      </c>
      <c r="L5" s="272" t="s">
        <v>368</v>
      </c>
      <c r="M5" s="272" t="s">
        <v>367</v>
      </c>
      <c r="N5" s="272" t="s">
        <v>367</v>
      </c>
      <c r="O5" s="272" t="s">
        <v>367</v>
      </c>
      <c r="P5" s="272" t="s">
        <v>367</v>
      </c>
      <c r="Q5" s="272" t="s">
        <v>367</v>
      </c>
      <c r="R5" s="272" t="s">
        <v>367</v>
      </c>
      <c r="S5" s="272" t="s">
        <v>367</v>
      </c>
      <c r="T5" s="272" t="s">
        <v>367</v>
      </c>
      <c r="U5" s="272" t="s">
        <v>367</v>
      </c>
      <c r="V5" s="272" t="s">
        <v>367</v>
      </c>
      <c r="W5" s="272"/>
      <c r="X5" s="272"/>
      <c r="Y5" s="272"/>
      <c r="Z5" s="272"/>
      <c r="AA5" s="272"/>
      <c r="AB5" s="272"/>
      <c r="AC5" s="272"/>
      <c r="AD5" s="272"/>
      <c r="AE5" s="272"/>
      <c r="AF5" s="272"/>
      <c r="AG5" s="272"/>
      <c r="AH5" s="272"/>
      <c r="AI5" s="272"/>
      <c r="AJ5" s="272"/>
      <c r="AK5" s="272"/>
      <c r="AL5" s="272"/>
      <c r="AM5" s="272"/>
      <c r="AN5" s="272"/>
      <c r="AO5" s="272"/>
      <c r="AP5" s="272"/>
      <c r="AQ5" s="272"/>
      <c r="AR5" s="272"/>
      <c r="AS5" s="272"/>
    </row>
    <row r="6" spans="1:45">
      <c r="A6" s="272">
        <v>211091</v>
      </c>
      <c r="B6" s="252" t="s">
        <v>81</v>
      </c>
      <c r="C6" s="272" t="s">
        <v>366</v>
      </c>
      <c r="D6" s="272" t="s">
        <v>368</v>
      </c>
      <c r="E6" s="272" t="s">
        <v>366</v>
      </c>
      <c r="F6" s="272" t="s">
        <v>368</v>
      </c>
      <c r="G6" s="272" t="s">
        <v>367</v>
      </c>
      <c r="H6" s="272" t="s">
        <v>368</v>
      </c>
      <c r="I6" s="272" t="s">
        <v>366</v>
      </c>
      <c r="J6" s="272" t="s">
        <v>368</v>
      </c>
      <c r="K6" s="272" t="s">
        <v>366</v>
      </c>
      <c r="L6" s="272" t="s">
        <v>366</v>
      </c>
      <c r="M6" s="272" t="s">
        <v>368</v>
      </c>
      <c r="N6" s="272" t="s">
        <v>367</v>
      </c>
      <c r="O6" s="272" t="s">
        <v>366</v>
      </c>
      <c r="P6" s="272" t="s">
        <v>367</v>
      </c>
      <c r="Q6" s="272" t="s">
        <v>367</v>
      </c>
      <c r="R6" s="272" t="s">
        <v>367</v>
      </c>
      <c r="S6" s="272" t="s">
        <v>367</v>
      </c>
      <c r="T6" s="272" t="s">
        <v>367</v>
      </c>
      <c r="U6" s="272" t="s">
        <v>366</v>
      </c>
      <c r="V6" s="272" t="s">
        <v>368</v>
      </c>
      <c r="W6" s="272"/>
      <c r="X6" s="272"/>
      <c r="Y6" s="272"/>
      <c r="Z6" s="272"/>
      <c r="AA6" s="272"/>
      <c r="AB6" s="272"/>
      <c r="AC6" s="272"/>
      <c r="AD6" s="272"/>
      <c r="AE6" s="272"/>
      <c r="AF6" s="272"/>
      <c r="AG6" s="272"/>
      <c r="AH6" s="272"/>
      <c r="AI6" s="272"/>
      <c r="AJ6" s="272"/>
      <c r="AK6" s="272"/>
      <c r="AL6" s="272"/>
      <c r="AM6" s="272"/>
      <c r="AN6" s="272"/>
      <c r="AO6" s="272"/>
      <c r="AP6" s="272"/>
      <c r="AQ6" s="272"/>
      <c r="AR6" s="272"/>
      <c r="AS6" s="272"/>
    </row>
    <row r="7" spans="1:45">
      <c r="A7" s="272">
        <v>213320</v>
      </c>
      <c r="B7" s="252" t="s">
        <v>81</v>
      </c>
      <c r="C7" s="272" t="s">
        <v>368</v>
      </c>
      <c r="D7" s="272" t="s">
        <v>368</v>
      </c>
      <c r="E7" s="272" t="s">
        <v>368</v>
      </c>
      <c r="F7" s="272" t="s">
        <v>368</v>
      </c>
      <c r="G7" s="272" t="s">
        <v>368</v>
      </c>
      <c r="H7" s="272" t="s">
        <v>367</v>
      </c>
      <c r="I7" s="272" t="s">
        <v>368</v>
      </c>
      <c r="J7" s="272" t="s">
        <v>368</v>
      </c>
      <c r="K7" s="272" t="s">
        <v>368</v>
      </c>
      <c r="L7" s="272" t="s">
        <v>368</v>
      </c>
      <c r="M7" s="272" t="s">
        <v>368</v>
      </c>
      <c r="N7" s="272" t="s">
        <v>368</v>
      </c>
      <c r="O7" s="272" t="s">
        <v>368</v>
      </c>
      <c r="P7" s="272" t="s">
        <v>368</v>
      </c>
      <c r="Q7" s="272" t="s">
        <v>368</v>
      </c>
      <c r="R7" s="272" t="s">
        <v>367</v>
      </c>
      <c r="S7" s="272" t="s">
        <v>367</v>
      </c>
      <c r="T7" s="272" t="s">
        <v>367</v>
      </c>
      <c r="U7" s="272" t="s">
        <v>367</v>
      </c>
      <c r="V7" s="272" t="s">
        <v>367</v>
      </c>
      <c r="W7" s="272"/>
      <c r="X7" s="272"/>
      <c r="Y7" s="272"/>
      <c r="Z7" s="272"/>
      <c r="AA7" s="272"/>
      <c r="AB7" s="272"/>
      <c r="AC7" s="272"/>
      <c r="AD7" s="272"/>
      <c r="AE7" s="272"/>
      <c r="AF7" s="272"/>
      <c r="AG7" s="272"/>
      <c r="AH7" s="272"/>
      <c r="AI7" s="272"/>
      <c r="AJ7" s="272"/>
      <c r="AK7" s="272"/>
      <c r="AL7" s="272"/>
      <c r="AM7" s="272"/>
      <c r="AN7" s="272"/>
      <c r="AO7" s="272"/>
      <c r="AP7" s="272"/>
      <c r="AQ7" s="272"/>
      <c r="AR7" s="272"/>
      <c r="AS7" s="272"/>
    </row>
    <row r="8" spans="1:45">
      <c r="A8" s="272">
        <v>213213</v>
      </c>
      <c r="B8" s="252" t="s">
        <v>81</v>
      </c>
      <c r="C8" s="272" t="s">
        <v>368</v>
      </c>
      <c r="D8" s="272" t="s">
        <v>368</v>
      </c>
      <c r="E8" s="272" t="s">
        <v>368</v>
      </c>
      <c r="F8" s="272" t="s">
        <v>368</v>
      </c>
      <c r="G8" s="272" t="s">
        <v>368</v>
      </c>
      <c r="H8" s="272" t="s">
        <v>368</v>
      </c>
      <c r="I8" s="272" t="s">
        <v>368</v>
      </c>
      <c r="J8" s="272" t="s">
        <v>368</v>
      </c>
      <c r="K8" s="272" t="s">
        <v>368</v>
      </c>
      <c r="L8" s="272" t="s">
        <v>368</v>
      </c>
      <c r="M8" s="272" t="s">
        <v>367</v>
      </c>
      <c r="N8" s="272" t="s">
        <v>368</v>
      </c>
      <c r="O8" s="272" t="s">
        <v>368</v>
      </c>
      <c r="P8" s="272" t="s">
        <v>367</v>
      </c>
      <c r="Q8" s="272" t="s">
        <v>367</v>
      </c>
      <c r="R8" s="272" t="s">
        <v>367</v>
      </c>
      <c r="S8" s="272" t="s">
        <v>367</v>
      </c>
      <c r="T8" s="272" t="s">
        <v>367</v>
      </c>
      <c r="U8" s="272" t="s">
        <v>367</v>
      </c>
      <c r="V8" s="272" t="s">
        <v>367</v>
      </c>
      <c r="W8" s="272"/>
      <c r="X8" s="272"/>
      <c r="Y8" s="272"/>
      <c r="Z8" s="272"/>
      <c r="AA8" s="272"/>
      <c r="AB8" s="272"/>
      <c r="AC8" s="272"/>
      <c r="AD8" s="272"/>
      <c r="AE8" s="272"/>
      <c r="AF8" s="272"/>
      <c r="AG8" s="272"/>
      <c r="AH8" s="272"/>
      <c r="AI8" s="272"/>
      <c r="AJ8" s="272"/>
      <c r="AK8" s="272"/>
      <c r="AL8" s="272"/>
      <c r="AM8" s="272"/>
      <c r="AN8" s="272"/>
      <c r="AO8" s="272"/>
      <c r="AP8" s="272"/>
      <c r="AQ8" s="272"/>
      <c r="AR8" s="272"/>
      <c r="AS8" s="272"/>
    </row>
    <row r="9" spans="1:45">
      <c r="A9" s="272">
        <v>212809</v>
      </c>
      <c r="B9" s="252" t="s">
        <v>81</v>
      </c>
      <c r="C9" s="272" t="s">
        <v>368</v>
      </c>
      <c r="D9" s="272" t="s">
        <v>368</v>
      </c>
      <c r="E9" s="272" t="s">
        <v>368</v>
      </c>
      <c r="F9" s="272" t="s">
        <v>366</v>
      </c>
      <c r="G9" s="272" t="s">
        <v>368</v>
      </c>
      <c r="H9" s="272" t="s">
        <v>367</v>
      </c>
      <c r="I9" s="272" t="s">
        <v>368</v>
      </c>
      <c r="J9" s="272" t="s">
        <v>368</v>
      </c>
      <c r="K9" s="272" t="s">
        <v>368</v>
      </c>
      <c r="L9" s="272" t="s">
        <v>368</v>
      </c>
      <c r="M9" s="272" t="s">
        <v>368</v>
      </c>
      <c r="N9" s="272" t="s">
        <v>366</v>
      </c>
      <c r="O9" s="272" t="s">
        <v>368</v>
      </c>
      <c r="P9" s="272" t="s">
        <v>367</v>
      </c>
      <c r="Q9" s="272" t="s">
        <v>368</v>
      </c>
      <c r="R9" s="272" t="s">
        <v>367</v>
      </c>
      <c r="S9" s="272" t="s">
        <v>368</v>
      </c>
      <c r="T9" s="272" t="s">
        <v>368</v>
      </c>
      <c r="U9" s="272" t="s">
        <v>368</v>
      </c>
      <c r="V9" s="272" t="s">
        <v>368</v>
      </c>
      <c r="W9" s="272"/>
      <c r="X9" s="272"/>
      <c r="Y9" s="272"/>
      <c r="Z9" s="272"/>
      <c r="AA9" s="272"/>
      <c r="AB9" s="272"/>
      <c r="AC9" s="272"/>
      <c r="AD9" s="272"/>
      <c r="AE9" s="272"/>
      <c r="AF9" s="272"/>
      <c r="AG9" s="272"/>
      <c r="AH9" s="272"/>
      <c r="AI9" s="272"/>
      <c r="AJ9" s="272"/>
      <c r="AK9" s="272"/>
      <c r="AL9" s="272"/>
      <c r="AM9" s="272"/>
      <c r="AN9" s="272"/>
      <c r="AO9" s="272"/>
      <c r="AP9" s="272"/>
      <c r="AQ9" s="272"/>
      <c r="AR9" s="272"/>
      <c r="AS9" s="272"/>
    </row>
    <row r="10" spans="1:45">
      <c r="A10" s="272">
        <v>211884</v>
      </c>
      <c r="B10" s="252" t="s">
        <v>81</v>
      </c>
      <c r="C10" s="272" t="s">
        <v>366</v>
      </c>
      <c r="D10" s="272" t="s">
        <v>368</v>
      </c>
      <c r="E10" s="272" t="s">
        <v>368</v>
      </c>
      <c r="F10" s="272" t="s">
        <v>368</v>
      </c>
      <c r="G10" s="272" t="s">
        <v>368</v>
      </c>
      <c r="H10" s="272" t="s">
        <v>368</v>
      </c>
      <c r="I10" s="272" t="s">
        <v>368</v>
      </c>
      <c r="J10" s="272" t="s">
        <v>367</v>
      </c>
      <c r="K10" s="272" t="s">
        <v>368</v>
      </c>
      <c r="L10" s="272" t="s">
        <v>368</v>
      </c>
      <c r="M10" s="272" t="s">
        <v>366</v>
      </c>
      <c r="N10" s="272" t="s">
        <v>366</v>
      </c>
      <c r="O10" s="272" t="s">
        <v>368</v>
      </c>
      <c r="P10" s="272" t="s">
        <v>368</v>
      </c>
      <c r="Q10" s="272" t="s">
        <v>368</v>
      </c>
      <c r="R10" s="272" t="s">
        <v>366</v>
      </c>
      <c r="S10" s="272" t="s">
        <v>367</v>
      </c>
      <c r="T10" s="272" t="s">
        <v>366</v>
      </c>
      <c r="U10" s="272" t="s">
        <v>368</v>
      </c>
      <c r="V10" s="272" t="s">
        <v>368</v>
      </c>
      <c r="W10" s="272"/>
      <c r="X10" s="272"/>
      <c r="Y10" s="272"/>
      <c r="Z10" s="272"/>
      <c r="AA10" s="272"/>
      <c r="AB10" s="272"/>
      <c r="AC10" s="272"/>
      <c r="AD10" s="272"/>
      <c r="AE10" s="272"/>
      <c r="AF10" s="272"/>
      <c r="AG10" s="272"/>
      <c r="AH10" s="272"/>
      <c r="AI10" s="272"/>
      <c r="AJ10" s="272"/>
      <c r="AK10" s="272"/>
      <c r="AL10" s="272"/>
      <c r="AM10" s="272"/>
      <c r="AN10" s="272"/>
      <c r="AO10" s="272"/>
      <c r="AP10" s="272"/>
      <c r="AQ10" s="272"/>
      <c r="AR10" s="272"/>
      <c r="AS10" s="272"/>
    </row>
    <row r="11" spans="1:45">
      <c r="A11" s="272">
        <v>211706</v>
      </c>
      <c r="B11" s="252" t="s">
        <v>81</v>
      </c>
      <c r="C11" s="272" t="s">
        <v>366</v>
      </c>
      <c r="D11" s="272" t="s">
        <v>368</v>
      </c>
      <c r="E11" s="272" t="s">
        <v>366</v>
      </c>
      <c r="F11" s="272" t="s">
        <v>368</v>
      </c>
      <c r="G11" s="272" t="s">
        <v>368</v>
      </c>
      <c r="H11" s="272" t="s">
        <v>367</v>
      </c>
      <c r="I11" s="272" t="s">
        <v>368</v>
      </c>
      <c r="J11" s="272" t="s">
        <v>366</v>
      </c>
      <c r="K11" s="272" t="s">
        <v>368</v>
      </c>
      <c r="L11" s="272" t="s">
        <v>368</v>
      </c>
      <c r="M11" s="272" t="s">
        <v>366</v>
      </c>
      <c r="N11" s="272" t="s">
        <v>366</v>
      </c>
      <c r="O11" s="272" t="s">
        <v>366</v>
      </c>
      <c r="P11" s="272" t="s">
        <v>367</v>
      </c>
      <c r="Q11" s="272" t="s">
        <v>368</v>
      </c>
      <c r="R11" s="272" t="s">
        <v>367</v>
      </c>
      <c r="S11" s="272" t="s">
        <v>368</v>
      </c>
      <c r="T11" s="272" t="s">
        <v>368</v>
      </c>
      <c r="U11" s="272" t="s">
        <v>368</v>
      </c>
      <c r="V11" s="272" t="s">
        <v>366</v>
      </c>
      <c r="W11" s="272"/>
      <c r="X11" s="272"/>
      <c r="Y11" s="272"/>
      <c r="Z11" s="272"/>
      <c r="AA11" s="272"/>
      <c r="AB11" s="272"/>
      <c r="AC11" s="272"/>
      <c r="AD11" s="272"/>
      <c r="AE11" s="272"/>
      <c r="AF11" s="272"/>
      <c r="AG11" s="272"/>
      <c r="AH11" s="272"/>
      <c r="AI11" s="272"/>
      <c r="AJ11" s="272"/>
      <c r="AK11" s="272"/>
      <c r="AL11" s="272"/>
      <c r="AM11" s="272"/>
      <c r="AN11" s="272"/>
      <c r="AO11" s="272"/>
      <c r="AP11" s="272"/>
      <c r="AQ11" s="272"/>
      <c r="AR11" s="272"/>
      <c r="AS11" s="272"/>
    </row>
    <row r="12" spans="1:45">
      <c r="A12" s="272">
        <v>213216</v>
      </c>
      <c r="B12" s="252" t="s">
        <v>81</v>
      </c>
      <c r="C12" s="272" t="s">
        <v>368</v>
      </c>
      <c r="D12" s="272" t="s">
        <v>368</v>
      </c>
      <c r="E12" s="272" t="s">
        <v>368</v>
      </c>
      <c r="F12" s="272" t="s">
        <v>367</v>
      </c>
      <c r="G12" s="272" t="s">
        <v>367</v>
      </c>
      <c r="H12" s="272" t="s">
        <v>367</v>
      </c>
      <c r="I12" s="272" t="s">
        <v>368</v>
      </c>
      <c r="J12" s="272" t="s">
        <v>368</v>
      </c>
      <c r="K12" s="272" t="s">
        <v>368</v>
      </c>
      <c r="L12" s="272" t="s">
        <v>367</v>
      </c>
      <c r="M12" s="272" t="s">
        <v>367</v>
      </c>
      <c r="N12" s="272" t="s">
        <v>367</v>
      </c>
      <c r="O12" s="272" t="s">
        <v>367</v>
      </c>
      <c r="P12" s="272" t="s">
        <v>367</v>
      </c>
      <c r="Q12" s="272" t="s">
        <v>367</v>
      </c>
      <c r="R12" s="272" t="s">
        <v>367</v>
      </c>
      <c r="S12" s="272" t="s">
        <v>367</v>
      </c>
      <c r="T12" s="272" t="s">
        <v>367</v>
      </c>
      <c r="U12" s="272" t="s">
        <v>367</v>
      </c>
      <c r="V12" s="272" t="s">
        <v>367</v>
      </c>
      <c r="W12" s="272"/>
      <c r="X12" s="272"/>
      <c r="Y12" s="272"/>
      <c r="Z12" s="272"/>
      <c r="AA12" s="272"/>
      <c r="AB12" s="272"/>
      <c r="AC12" s="272"/>
      <c r="AD12" s="272"/>
      <c r="AE12" s="272"/>
      <c r="AF12" s="272"/>
      <c r="AG12" s="272"/>
      <c r="AH12" s="272"/>
      <c r="AI12" s="272"/>
      <c r="AJ12" s="272"/>
      <c r="AK12" s="272"/>
      <c r="AL12" s="272"/>
      <c r="AM12" s="272"/>
      <c r="AN12" s="272"/>
      <c r="AO12" s="272"/>
      <c r="AP12" s="272"/>
      <c r="AQ12" s="272"/>
      <c r="AR12" s="272"/>
      <c r="AS12" s="272"/>
    </row>
    <row r="13" spans="1:45">
      <c r="A13" s="272">
        <v>211739</v>
      </c>
      <c r="B13" s="252" t="s">
        <v>81</v>
      </c>
      <c r="C13" s="272" t="s">
        <v>366</v>
      </c>
      <c r="D13" s="272" t="s">
        <v>368</v>
      </c>
      <c r="E13" s="272" t="s">
        <v>368</v>
      </c>
      <c r="F13" s="272" t="s">
        <v>368</v>
      </c>
      <c r="G13" s="272" t="s">
        <v>367</v>
      </c>
      <c r="H13" s="272" t="s">
        <v>367</v>
      </c>
      <c r="I13" s="272" t="s">
        <v>368</v>
      </c>
      <c r="J13" s="272" t="s">
        <v>368</v>
      </c>
      <c r="K13" s="272" t="s">
        <v>366</v>
      </c>
      <c r="L13" s="272" t="s">
        <v>368</v>
      </c>
      <c r="M13" s="272" t="s">
        <v>366</v>
      </c>
      <c r="N13" s="272" t="s">
        <v>366</v>
      </c>
      <c r="O13" s="272" t="s">
        <v>368</v>
      </c>
      <c r="P13" s="272" t="s">
        <v>367</v>
      </c>
      <c r="Q13" s="272" t="s">
        <v>367</v>
      </c>
      <c r="R13" s="272" t="s">
        <v>367</v>
      </c>
      <c r="S13" s="272" t="s">
        <v>368</v>
      </c>
      <c r="T13" s="272" t="s">
        <v>368</v>
      </c>
      <c r="U13" s="272" t="s">
        <v>368</v>
      </c>
      <c r="V13" s="272" t="s">
        <v>368</v>
      </c>
      <c r="W13" s="272"/>
      <c r="X13" s="272"/>
      <c r="Y13" s="272"/>
      <c r="Z13" s="272"/>
      <c r="AA13" s="272"/>
      <c r="AB13" s="272"/>
      <c r="AC13" s="272"/>
      <c r="AD13" s="272"/>
      <c r="AE13" s="272"/>
      <c r="AF13" s="272"/>
      <c r="AG13" s="272"/>
      <c r="AH13" s="272"/>
      <c r="AI13" s="272"/>
      <c r="AJ13" s="272"/>
      <c r="AK13" s="272"/>
      <c r="AL13" s="272"/>
      <c r="AM13" s="272"/>
      <c r="AN13" s="272"/>
      <c r="AO13" s="272"/>
      <c r="AP13" s="272"/>
      <c r="AQ13" s="272"/>
      <c r="AR13" s="272"/>
      <c r="AS13" s="272"/>
    </row>
    <row r="14" spans="1:45">
      <c r="A14" s="272">
        <v>213579</v>
      </c>
      <c r="B14" s="252" t="s">
        <v>81</v>
      </c>
      <c r="C14" s="272" t="s">
        <v>368</v>
      </c>
      <c r="D14" s="272" t="s">
        <v>368</v>
      </c>
      <c r="E14" s="272" t="s">
        <v>368</v>
      </c>
      <c r="F14" s="272" t="s">
        <v>368</v>
      </c>
      <c r="G14" s="272" t="s">
        <v>367</v>
      </c>
      <c r="H14" s="272" t="s">
        <v>367</v>
      </c>
      <c r="I14" s="272" t="s">
        <v>368</v>
      </c>
      <c r="J14" s="272" t="s">
        <v>367</v>
      </c>
      <c r="K14" s="272" t="s">
        <v>368</v>
      </c>
      <c r="L14" s="272" t="s">
        <v>368</v>
      </c>
      <c r="M14" s="272" t="s">
        <v>367</v>
      </c>
      <c r="N14" s="272" t="s">
        <v>368</v>
      </c>
      <c r="O14" s="272" t="s">
        <v>368</v>
      </c>
      <c r="P14" s="272" t="s">
        <v>367</v>
      </c>
      <c r="Q14" s="272" t="s">
        <v>368</v>
      </c>
      <c r="R14" s="272" t="s">
        <v>367</v>
      </c>
      <c r="S14" s="272" t="s">
        <v>367</v>
      </c>
      <c r="T14" s="272" t="s">
        <v>367</v>
      </c>
      <c r="U14" s="272" t="s">
        <v>367</v>
      </c>
      <c r="V14" s="272" t="s">
        <v>367</v>
      </c>
      <c r="W14" s="272"/>
      <c r="X14" s="272"/>
      <c r="Y14" s="272"/>
      <c r="Z14" s="272"/>
      <c r="AA14" s="272"/>
      <c r="AB14" s="272"/>
      <c r="AC14" s="272"/>
      <c r="AD14" s="272"/>
      <c r="AE14" s="272"/>
      <c r="AF14" s="272"/>
      <c r="AG14" s="272"/>
      <c r="AH14" s="272"/>
      <c r="AI14" s="272"/>
      <c r="AJ14" s="272"/>
      <c r="AK14" s="272"/>
      <c r="AL14" s="272"/>
      <c r="AM14" s="272"/>
      <c r="AN14" s="272"/>
      <c r="AO14" s="272"/>
      <c r="AP14" s="272"/>
      <c r="AQ14" s="272"/>
      <c r="AR14" s="272"/>
      <c r="AS14" s="272"/>
    </row>
    <row r="15" spans="1:45">
      <c r="A15" s="272">
        <v>213657</v>
      </c>
      <c r="B15" s="252" t="s">
        <v>81</v>
      </c>
      <c r="C15" s="272" t="s">
        <v>368</v>
      </c>
      <c r="D15" s="272" t="s">
        <v>368</v>
      </c>
      <c r="E15" s="272" t="s">
        <v>368</v>
      </c>
      <c r="F15" s="272" t="s">
        <v>368</v>
      </c>
      <c r="G15" s="272" t="s">
        <v>368</v>
      </c>
      <c r="H15" s="272" t="s">
        <v>368</v>
      </c>
      <c r="I15" s="272" t="s">
        <v>368</v>
      </c>
      <c r="J15" s="272" t="s">
        <v>368</v>
      </c>
      <c r="K15" s="272" t="s">
        <v>368</v>
      </c>
      <c r="L15" s="272" t="s">
        <v>367</v>
      </c>
      <c r="M15" s="272" t="s">
        <v>368</v>
      </c>
      <c r="N15" s="272" t="s">
        <v>368</v>
      </c>
      <c r="O15" s="272" t="s">
        <v>368</v>
      </c>
      <c r="P15" s="272" t="s">
        <v>368</v>
      </c>
      <c r="Q15" s="272" t="s">
        <v>368</v>
      </c>
      <c r="R15" s="272" t="s">
        <v>367</v>
      </c>
      <c r="S15" s="272" t="s">
        <v>367</v>
      </c>
      <c r="T15" s="272" t="s">
        <v>367</v>
      </c>
      <c r="U15" s="272" t="s">
        <v>367</v>
      </c>
      <c r="V15" s="272" t="s">
        <v>367</v>
      </c>
      <c r="W15" s="272"/>
      <c r="X15" s="272"/>
      <c r="Y15" s="272"/>
      <c r="Z15" s="272"/>
      <c r="AA15" s="272"/>
      <c r="AB15" s="272"/>
      <c r="AC15" s="272"/>
      <c r="AD15" s="272"/>
      <c r="AE15" s="272"/>
      <c r="AF15" s="272"/>
      <c r="AG15" s="272"/>
      <c r="AH15" s="272"/>
      <c r="AI15" s="272"/>
      <c r="AJ15" s="272"/>
      <c r="AK15" s="272"/>
      <c r="AL15" s="272"/>
      <c r="AM15" s="272"/>
      <c r="AN15" s="272"/>
      <c r="AO15" s="272"/>
      <c r="AP15" s="272"/>
      <c r="AQ15" s="272"/>
      <c r="AR15" s="272"/>
      <c r="AS15" s="272"/>
    </row>
    <row r="16" spans="1:45">
      <c r="A16" s="272">
        <v>212989</v>
      </c>
      <c r="B16" s="252" t="s">
        <v>81</v>
      </c>
      <c r="C16" s="272" t="s">
        <v>366</v>
      </c>
      <c r="D16" s="272" t="s">
        <v>368</v>
      </c>
      <c r="E16" s="272" t="s">
        <v>368</v>
      </c>
      <c r="F16" s="272" t="s">
        <v>368</v>
      </c>
      <c r="G16" s="272" t="s">
        <v>368</v>
      </c>
      <c r="H16" s="272" t="s">
        <v>368</v>
      </c>
      <c r="I16" s="272" t="s">
        <v>368</v>
      </c>
      <c r="J16" s="272" t="s">
        <v>368</v>
      </c>
      <c r="K16" s="272" t="s">
        <v>366</v>
      </c>
      <c r="L16" s="272" t="s">
        <v>366</v>
      </c>
      <c r="M16" s="272" t="s">
        <v>367</v>
      </c>
      <c r="N16" s="272" t="s">
        <v>367</v>
      </c>
      <c r="O16" s="272" t="s">
        <v>367</v>
      </c>
      <c r="P16" s="272" t="s">
        <v>367</v>
      </c>
      <c r="Q16" s="272" t="s">
        <v>367</v>
      </c>
      <c r="R16" s="272" t="s">
        <v>367</v>
      </c>
      <c r="S16" s="272" t="s">
        <v>367</v>
      </c>
      <c r="T16" s="272" t="s">
        <v>367</v>
      </c>
      <c r="U16" s="272" t="s">
        <v>367</v>
      </c>
      <c r="V16" s="272" t="s">
        <v>367</v>
      </c>
      <c r="W16" s="272"/>
      <c r="X16" s="272"/>
      <c r="Y16" s="272"/>
      <c r="Z16" s="272"/>
      <c r="AA16" s="272"/>
      <c r="AB16" s="272"/>
      <c r="AC16" s="272"/>
      <c r="AD16" s="272"/>
      <c r="AE16" s="272"/>
      <c r="AF16" s="272"/>
      <c r="AG16" s="272"/>
      <c r="AH16" s="272"/>
      <c r="AI16" s="272"/>
      <c r="AJ16" s="272"/>
      <c r="AK16" s="272"/>
      <c r="AL16" s="272"/>
      <c r="AM16" s="272"/>
      <c r="AN16" s="272"/>
      <c r="AO16" s="272"/>
      <c r="AP16" s="272"/>
      <c r="AQ16" s="272"/>
      <c r="AR16" s="272"/>
      <c r="AS16" s="272"/>
    </row>
    <row r="17" spans="1:22">
      <c r="A17" s="252">
        <v>214448</v>
      </c>
      <c r="B17" s="252" t="s">
        <v>81</v>
      </c>
      <c r="C17" s="252" t="s">
        <v>368</v>
      </c>
      <c r="D17" s="252" t="s">
        <v>366</v>
      </c>
      <c r="E17" s="252" t="s">
        <v>368</v>
      </c>
      <c r="F17" s="252" t="s">
        <v>368</v>
      </c>
      <c r="G17" s="252" t="s">
        <v>366</v>
      </c>
      <c r="H17" s="252" t="s">
        <v>367</v>
      </c>
      <c r="I17" s="252" t="s">
        <v>368</v>
      </c>
      <c r="J17" s="252" t="s">
        <v>367</v>
      </c>
      <c r="K17" s="252" t="s">
        <v>367</v>
      </c>
      <c r="L17" s="252" t="s">
        <v>367</v>
      </c>
      <c r="M17" s="252" t="s">
        <v>367</v>
      </c>
      <c r="N17" s="252" t="s">
        <v>367</v>
      </c>
      <c r="O17" s="252" t="s">
        <v>367</v>
      </c>
      <c r="P17" s="252" t="s">
        <v>367</v>
      </c>
      <c r="Q17" s="252" t="s">
        <v>367</v>
      </c>
      <c r="R17" s="252" t="s">
        <v>367</v>
      </c>
      <c r="S17" s="252" t="s">
        <v>367</v>
      </c>
      <c r="T17" s="252" t="s">
        <v>367</v>
      </c>
      <c r="U17" s="252" t="s">
        <v>367</v>
      </c>
      <c r="V17" s="252" t="s">
        <v>367</v>
      </c>
    </row>
    <row r="18" spans="1:22">
      <c r="A18" s="252">
        <v>214587</v>
      </c>
      <c r="B18" s="252" t="s">
        <v>81</v>
      </c>
      <c r="C18" s="252" t="s">
        <v>368</v>
      </c>
      <c r="D18" s="252" t="s">
        <v>368</v>
      </c>
      <c r="E18" s="252" t="s">
        <v>368</v>
      </c>
      <c r="F18" s="252" t="s">
        <v>368</v>
      </c>
      <c r="G18" s="252" t="s">
        <v>367</v>
      </c>
      <c r="H18" s="252" t="s">
        <v>367</v>
      </c>
      <c r="I18" s="252" t="s">
        <v>368</v>
      </c>
      <c r="J18" s="252" t="s">
        <v>367</v>
      </c>
      <c r="K18" s="252" t="s">
        <v>368</v>
      </c>
      <c r="L18" s="252" t="s">
        <v>367</v>
      </c>
      <c r="M18" s="252" t="s">
        <v>367</v>
      </c>
      <c r="N18" s="252" t="s">
        <v>367</v>
      </c>
      <c r="O18" s="252" t="s">
        <v>367</v>
      </c>
      <c r="P18" s="252" t="s">
        <v>367</v>
      </c>
      <c r="Q18" s="252" t="s">
        <v>367</v>
      </c>
      <c r="R18" s="252" t="s">
        <v>367</v>
      </c>
      <c r="S18" s="252" t="s">
        <v>367</v>
      </c>
      <c r="T18" s="252" t="s">
        <v>367</v>
      </c>
      <c r="U18" s="252" t="s">
        <v>367</v>
      </c>
      <c r="V18" s="252" t="s">
        <v>367</v>
      </c>
    </row>
    <row r="19" spans="1:22">
      <c r="A19" s="252">
        <v>214483</v>
      </c>
      <c r="B19" s="252" t="s">
        <v>81</v>
      </c>
      <c r="C19" s="252" t="s">
        <v>368</v>
      </c>
      <c r="D19" s="252" t="s">
        <v>368</v>
      </c>
      <c r="E19" s="252" t="s">
        <v>366</v>
      </c>
      <c r="F19" s="252" t="s">
        <v>366</v>
      </c>
      <c r="G19" s="252" t="s">
        <v>368</v>
      </c>
      <c r="H19" s="252" t="s">
        <v>367</v>
      </c>
      <c r="I19" s="252" t="s">
        <v>368</v>
      </c>
      <c r="J19" s="252" t="s">
        <v>367</v>
      </c>
      <c r="K19" s="252" t="s">
        <v>368</v>
      </c>
      <c r="L19" s="252" t="s">
        <v>367</v>
      </c>
      <c r="M19" s="252" t="s">
        <v>367</v>
      </c>
      <c r="N19" s="252" t="s">
        <v>367</v>
      </c>
      <c r="O19" s="252" t="s">
        <v>367</v>
      </c>
      <c r="P19" s="252" t="s">
        <v>367</v>
      </c>
      <c r="Q19" s="252" t="s">
        <v>367</v>
      </c>
      <c r="R19" s="252" t="s">
        <v>367</v>
      </c>
      <c r="S19" s="252" t="s">
        <v>367</v>
      </c>
      <c r="T19" s="252" t="s">
        <v>367</v>
      </c>
      <c r="U19" s="252" t="s">
        <v>367</v>
      </c>
      <c r="V19" s="252" t="s">
        <v>367</v>
      </c>
    </row>
    <row r="20" spans="1:22">
      <c r="A20" s="252">
        <v>211643</v>
      </c>
      <c r="B20" s="252" t="s">
        <v>81</v>
      </c>
      <c r="C20" s="252" t="s">
        <v>366</v>
      </c>
      <c r="D20" s="252" t="s">
        <v>368</v>
      </c>
      <c r="E20" s="252" t="s">
        <v>366</v>
      </c>
      <c r="F20" s="252" t="s">
        <v>366</v>
      </c>
      <c r="G20" s="252" t="s">
        <v>368</v>
      </c>
      <c r="H20" s="252" t="s">
        <v>368</v>
      </c>
      <c r="I20" s="252" t="s">
        <v>366</v>
      </c>
      <c r="J20" s="252" t="s">
        <v>367</v>
      </c>
      <c r="K20" s="252" t="s">
        <v>368</v>
      </c>
      <c r="L20" s="252" t="s">
        <v>367</v>
      </c>
      <c r="M20" s="252" t="s">
        <v>367</v>
      </c>
      <c r="N20" s="252" t="s">
        <v>367</v>
      </c>
      <c r="O20" s="252" t="s">
        <v>367</v>
      </c>
      <c r="P20" s="252" t="s">
        <v>367</v>
      </c>
      <c r="Q20" s="252" t="s">
        <v>367</v>
      </c>
      <c r="R20" s="252" t="s">
        <v>367</v>
      </c>
      <c r="S20" s="252" t="s">
        <v>367</v>
      </c>
      <c r="T20" s="252" t="s">
        <v>367</v>
      </c>
      <c r="U20" s="252" t="s">
        <v>367</v>
      </c>
      <c r="V20" s="252" t="s">
        <v>367</v>
      </c>
    </row>
    <row r="21" spans="1:22">
      <c r="A21" s="252">
        <v>213358</v>
      </c>
      <c r="B21" s="252" t="s">
        <v>81</v>
      </c>
      <c r="C21" s="252" t="s">
        <v>366</v>
      </c>
      <c r="D21" s="252" t="s">
        <v>368</v>
      </c>
      <c r="E21" s="252" t="s">
        <v>366</v>
      </c>
      <c r="F21" s="252" t="s">
        <v>368</v>
      </c>
      <c r="G21" s="252" t="s">
        <v>366</v>
      </c>
      <c r="H21" s="252" t="s">
        <v>368</v>
      </c>
      <c r="I21" s="252" t="s">
        <v>367</v>
      </c>
      <c r="J21" s="252" t="s">
        <v>368</v>
      </c>
      <c r="K21" s="252" t="s">
        <v>368</v>
      </c>
      <c r="L21" s="252" t="s">
        <v>367</v>
      </c>
      <c r="M21" s="252" t="s">
        <v>367</v>
      </c>
      <c r="N21" s="252" t="s">
        <v>367</v>
      </c>
      <c r="O21" s="252" t="s">
        <v>367</v>
      </c>
      <c r="P21" s="252" t="s">
        <v>367</v>
      </c>
      <c r="Q21" s="252" t="s">
        <v>367</v>
      </c>
      <c r="R21" s="252" t="s">
        <v>367</v>
      </c>
      <c r="S21" s="252" t="s">
        <v>367</v>
      </c>
      <c r="T21" s="252" t="s">
        <v>367</v>
      </c>
      <c r="U21" s="252" t="s">
        <v>367</v>
      </c>
      <c r="V21" s="252" t="s">
        <v>367</v>
      </c>
    </row>
    <row r="22" spans="1:22">
      <c r="A22" s="252">
        <v>213225</v>
      </c>
      <c r="B22" s="252" t="s">
        <v>81</v>
      </c>
      <c r="C22" s="252" t="s">
        <v>367</v>
      </c>
      <c r="D22" s="252" t="s">
        <v>368</v>
      </c>
      <c r="E22" s="252" t="s">
        <v>368</v>
      </c>
      <c r="F22" s="252" t="s">
        <v>368</v>
      </c>
      <c r="G22" s="252" t="s">
        <v>368</v>
      </c>
      <c r="H22" s="252" t="s">
        <v>367</v>
      </c>
      <c r="I22" s="252" t="s">
        <v>368</v>
      </c>
      <c r="J22" s="252" t="s">
        <v>368</v>
      </c>
      <c r="K22" s="252" t="s">
        <v>368</v>
      </c>
      <c r="L22" s="252" t="s">
        <v>367</v>
      </c>
      <c r="M22" s="252" t="s">
        <v>367</v>
      </c>
      <c r="N22" s="252" t="s">
        <v>367</v>
      </c>
      <c r="O22" s="252" t="s">
        <v>367</v>
      </c>
      <c r="P22" s="252" t="s">
        <v>367</v>
      </c>
      <c r="Q22" s="252" t="s">
        <v>367</v>
      </c>
      <c r="R22" s="252" t="s">
        <v>367</v>
      </c>
      <c r="S22" s="252" t="s">
        <v>367</v>
      </c>
      <c r="T22" s="252" t="s">
        <v>367</v>
      </c>
      <c r="U22" s="252" t="s">
        <v>367</v>
      </c>
      <c r="V22" s="252" t="s">
        <v>367</v>
      </c>
    </row>
    <row r="23" spans="1:22">
      <c r="A23" s="252">
        <v>214153</v>
      </c>
      <c r="B23" s="252" t="s">
        <v>81</v>
      </c>
      <c r="C23" s="252" t="s">
        <v>366</v>
      </c>
      <c r="D23" s="252" t="s">
        <v>368</v>
      </c>
      <c r="E23" s="252" t="s">
        <v>368</v>
      </c>
      <c r="F23" s="252" t="s">
        <v>368</v>
      </c>
      <c r="G23" s="252" t="s">
        <v>368</v>
      </c>
      <c r="H23" s="252" t="s">
        <v>368</v>
      </c>
      <c r="I23" s="252" t="s">
        <v>367</v>
      </c>
      <c r="J23" s="252" t="s">
        <v>366</v>
      </c>
      <c r="K23" s="252" t="s">
        <v>368</v>
      </c>
      <c r="L23" s="252" t="s">
        <v>367</v>
      </c>
      <c r="M23" s="252" t="s">
        <v>367</v>
      </c>
      <c r="N23" s="252" t="s">
        <v>367</v>
      </c>
      <c r="O23" s="252" t="s">
        <v>367</v>
      </c>
      <c r="P23" s="252" t="s">
        <v>367</v>
      </c>
      <c r="Q23" s="252" t="s">
        <v>367</v>
      </c>
      <c r="R23" s="252" t="s">
        <v>367</v>
      </c>
      <c r="S23" s="252" t="s">
        <v>367</v>
      </c>
      <c r="T23" s="252" t="s">
        <v>367</v>
      </c>
      <c r="U23" s="252" t="s">
        <v>367</v>
      </c>
      <c r="V23" s="252" t="s">
        <v>367</v>
      </c>
    </row>
    <row r="24" spans="1:22">
      <c r="A24" s="253">
        <v>210958</v>
      </c>
      <c r="B24" s="252" t="s">
        <v>81</v>
      </c>
      <c r="C24" s="252" t="s">
        <v>366</v>
      </c>
      <c r="D24" s="252" t="s">
        <v>368</v>
      </c>
      <c r="E24" s="252" t="s">
        <v>366</v>
      </c>
      <c r="F24" s="252" t="s">
        <v>366</v>
      </c>
      <c r="G24" s="252" t="s">
        <v>366</v>
      </c>
      <c r="H24" s="252" t="s">
        <v>367</v>
      </c>
      <c r="I24" s="252" t="s">
        <v>368</v>
      </c>
      <c r="J24" s="252" t="s">
        <v>366</v>
      </c>
      <c r="K24" s="252" t="s">
        <v>368</v>
      </c>
      <c r="L24" s="252" t="s">
        <v>367</v>
      </c>
      <c r="M24" s="252" t="s">
        <v>367</v>
      </c>
      <c r="N24" s="252" t="s">
        <v>367</v>
      </c>
      <c r="O24" s="252" t="s">
        <v>367</v>
      </c>
      <c r="P24" s="252" t="s">
        <v>367</v>
      </c>
      <c r="Q24" s="252" t="s">
        <v>367</v>
      </c>
      <c r="R24" s="252" t="s">
        <v>367</v>
      </c>
      <c r="S24" s="252" t="s">
        <v>367</v>
      </c>
      <c r="T24" s="252" t="s">
        <v>367</v>
      </c>
      <c r="U24" s="252" t="s">
        <v>367</v>
      </c>
      <c r="V24" s="252" t="s">
        <v>367</v>
      </c>
    </row>
    <row r="25" spans="1:22">
      <c r="A25" s="252">
        <v>213447</v>
      </c>
      <c r="B25" s="252" t="s">
        <v>81</v>
      </c>
      <c r="C25" s="252" t="s">
        <v>368</v>
      </c>
      <c r="D25" s="252" t="s">
        <v>368</v>
      </c>
      <c r="E25" s="252" t="s">
        <v>366</v>
      </c>
      <c r="F25" s="252" t="s">
        <v>366</v>
      </c>
      <c r="G25" s="252" t="s">
        <v>366</v>
      </c>
      <c r="H25" s="252" t="s">
        <v>367</v>
      </c>
      <c r="I25" s="252" t="s">
        <v>366</v>
      </c>
      <c r="J25" s="252" t="s">
        <v>367</v>
      </c>
      <c r="K25" s="252" t="s">
        <v>366</v>
      </c>
      <c r="L25" s="252" t="s">
        <v>367</v>
      </c>
      <c r="M25" s="252" t="s">
        <v>367</v>
      </c>
      <c r="N25" s="252" t="s">
        <v>367</v>
      </c>
      <c r="O25" s="252" t="s">
        <v>367</v>
      </c>
      <c r="P25" s="252" t="s">
        <v>367</v>
      </c>
      <c r="Q25" s="252" t="s">
        <v>367</v>
      </c>
      <c r="R25" s="252" t="s">
        <v>367</v>
      </c>
      <c r="S25" s="252" t="s">
        <v>367</v>
      </c>
      <c r="T25" s="252" t="s">
        <v>367</v>
      </c>
      <c r="U25" s="252" t="s">
        <v>367</v>
      </c>
      <c r="V25" s="252" t="s">
        <v>367</v>
      </c>
    </row>
    <row r="26" spans="1:22">
      <c r="A26" s="252">
        <v>213779</v>
      </c>
      <c r="B26" s="252" t="s">
        <v>81</v>
      </c>
      <c r="C26" s="252" t="s">
        <v>368</v>
      </c>
      <c r="D26" s="252" t="s">
        <v>368</v>
      </c>
      <c r="E26" s="252" t="s">
        <v>366</v>
      </c>
      <c r="F26" s="252" t="s">
        <v>366</v>
      </c>
      <c r="G26" s="252" t="s">
        <v>368</v>
      </c>
      <c r="H26" s="252" t="s">
        <v>368</v>
      </c>
      <c r="I26" s="252" t="s">
        <v>366</v>
      </c>
      <c r="J26" s="252" t="s">
        <v>367</v>
      </c>
      <c r="K26" s="252" t="s">
        <v>366</v>
      </c>
      <c r="L26" s="252" t="s">
        <v>367</v>
      </c>
      <c r="M26" s="252" t="s">
        <v>367</v>
      </c>
      <c r="N26" s="252" t="s">
        <v>367</v>
      </c>
      <c r="O26" s="252" t="s">
        <v>367</v>
      </c>
      <c r="P26" s="252" t="s">
        <v>367</v>
      </c>
      <c r="Q26" s="252" t="s">
        <v>367</v>
      </c>
      <c r="R26" s="252" t="s">
        <v>367</v>
      </c>
      <c r="S26" s="252" t="s">
        <v>367</v>
      </c>
      <c r="T26" s="252" t="s">
        <v>367</v>
      </c>
      <c r="U26" s="252" t="s">
        <v>367</v>
      </c>
      <c r="V26" s="252" t="s">
        <v>367</v>
      </c>
    </row>
    <row r="27" spans="1:22">
      <c r="A27" s="252">
        <v>210920</v>
      </c>
      <c r="B27" s="252" t="s">
        <v>81</v>
      </c>
      <c r="C27" s="252" t="s">
        <v>366</v>
      </c>
      <c r="D27" s="252" t="s">
        <v>368</v>
      </c>
      <c r="E27" s="252" t="s">
        <v>366</v>
      </c>
      <c r="F27" s="252" t="s">
        <v>366</v>
      </c>
      <c r="G27" s="252" t="s">
        <v>367</v>
      </c>
      <c r="H27" s="252" t="s">
        <v>367</v>
      </c>
      <c r="I27" s="252" t="s">
        <v>368</v>
      </c>
      <c r="J27" s="252" t="s">
        <v>366</v>
      </c>
      <c r="K27" s="252" t="s">
        <v>366</v>
      </c>
      <c r="L27" s="252" t="s">
        <v>367</v>
      </c>
      <c r="M27" s="252" t="s">
        <v>367</v>
      </c>
      <c r="N27" s="252" t="s">
        <v>367</v>
      </c>
      <c r="O27" s="252" t="s">
        <v>367</v>
      </c>
      <c r="P27" s="252" t="s">
        <v>367</v>
      </c>
      <c r="Q27" s="252" t="s">
        <v>367</v>
      </c>
      <c r="R27" s="252" t="s">
        <v>367</v>
      </c>
      <c r="S27" s="252" t="s">
        <v>367</v>
      </c>
      <c r="T27" s="252" t="s">
        <v>367</v>
      </c>
      <c r="U27" s="252" t="s">
        <v>367</v>
      </c>
      <c r="V27" s="252" t="s">
        <v>367</v>
      </c>
    </row>
    <row r="28" spans="1:22">
      <c r="A28" s="252">
        <v>211827</v>
      </c>
      <c r="B28" s="252" t="s">
        <v>81</v>
      </c>
      <c r="C28" s="252" t="s">
        <v>366</v>
      </c>
      <c r="D28" s="252" t="s">
        <v>368</v>
      </c>
      <c r="E28" s="252" t="s">
        <v>368</v>
      </c>
      <c r="F28" s="252" t="s">
        <v>366</v>
      </c>
      <c r="G28" s="252" t="s">
        <v>367</v>
      </c>
      <c r="H28" s="252" t="s">
        <v>368</v>
      </c>
      <c r="I28" s="252" t="s">
        <v>368</v>
      </c>
      <c r="J28" s="252" t="s">
        <v>366</v>
      </c>
      <c r="K28" s="252" t="s">
        <v>366</v>
      </c>
      <c r="L28" s="252" t="s">
        <v>367</v>
      </c>
      <c r="M28" s="252" t="s">
        <v>367</v>
      </c>
      <c r="N28" s="252" t="s">
        <v>367</v>
      </c>
      <c r="O28" s="252" t="s">
        <v>367</v>
      </c>
      <c r="P28" s="252" t="s">
        <v>367</v>
      </c>
      <c r="Q28" s="252" t="s">
        <v>367</v>
      </c>
      <c r="R28" s="252" t="s">
        <v>367</v>
      </c>
      <c r="S28" s="252" t="s">
        <v>367</v>
      </c>
      <c r="T28" s="252" t="s">
        <v>367</v>
      </c>
      <c r="U28" s="252" t="s">
        <v>367</v>
      </c>
      <c r="V28" s="252" t="s">
        <v>367</v>
      </c>
    </row>
    <row r="29" spans="1:22">
      <c r="A29" s="252">
        <v>213772</v>
      </c>
      <c r="B29" s="252" t="s">
        <v>81</v>
      </c>
      <c r="C29" s="252" t="s">
        <v>368</v>
      </c>
      <c r="D29" s="252" t="s">
        <v>368</v>
      </c>
      <c r="E29" s="252" t="s">
        <v>368</v>
      </c>
      <c r="F29" s="252" t="s">
        <v>368</v>
      </c>
      <c r="G29" s="252" t="s">
        <v>367</v>
      </c>
      <c r="H29" s="252" t="s">
        <v>367</v>
      </c>
      <c r="I29" s="252" t="s">
        <v>368</v>
      </c>
      <c r="J29" s="252" t="s">
        <v>368</v>
      </c>
      <c r="K29" s="252" t="s">
        <v>367</v>
      </c>
      <c r="L29" s="252" t="s">
        <v>368</v>
      </c>
      <c r="M29" s="252" t="s">
        <v>367</v>
      </c>
      <c r="N29" s="252" t="s">
        <v>367</v>
      </c>
      <c r="O29" s="252" t="s">
        <v>367</v>
      </c>
      <c r="P29" s="252" t="s">
        <v>367</v>
      </c>
      <c r="Q29" s="252" t="s">
        <v>367</v>
      </c>
      <c r="R29" s="252" t="s">
        <v>367</v>
      </c>
      <c r="S29" s="252" t="s">
        <v>367</v>
      </c>
      <c r="T29" s="252" t="s">
        <v>367</v>
      </c>
      <c r="U29" s="252" t="s">
        <v>367</v>
      </c>
      <c r="V29" s="252" t="s">
        <v>367</v>
      </c>
    </row>
    <row r="30" spans="1:22">
      <c r="A30" s="252">
        <v>214324</v>
      </c>
      <c r="B30" s="252" t="s">
        <v>81</v>
      </c>
      <c r="C30" s="252" t="s">
        <v>368</v>
      </c>
      <c r="D30" s="252" t="s">
        <v>367</v>
      </c>
      <c r="E30" s="252" t="s">
        <v>368</v>
      </c>
      <c r="F30" s="252" t="s">
        <v>368</v>
      </c>
      <c r="G30" s="252" t="s">
        <v>368</v>
      </c>
      <c r="H30" s="252" t="s">
        <v>368</v>
      </c>
      <c r="I30" s="252" t="s">
        <v>368</v>
      </c>
      <c r="J30" s="252" t="s">
        <v>368</v>
      </c>
      <c r="K30" s="252" t="s">
        <v>367</v>
      </c>
      <c r="L30" s="252" t="s">
        <v>368</v>
      </c>
      <c r="M30" s="252" t="s">
        <v>367</v>
      </c>
      <c r="N30" s="252" t="s">
        <v>367</v>
      </c>
      <c r="O30" s="252" t="s">
        <v>367</v>
      </c>
      <c r="P30" s="252" t="s">
        <v>367</v>
      </c>
      <c r="Q30" s="252" t="s">
        <v>367</v>
      </c>
      <c r="R30" s="252" t="s">
        <v>367</v>
      </c>
      <c r="S30" s="252" t="s">
        <v>367</v>
      </c>
      <c r="T30" s="252" t="s">
        <v>367</v>
      </c>
      <c r="U30" s="252" t="s">
        <v>367</v>
      </c>
      <c r="V30" s="252" t="s">
        <v>367</v>
      </c>
    </row>
    <row r="31" spans="1:22">
      <c r="A31" s="252">
        <v>214491</v>
      </c>
      <c r="B31" s="252" t="s">
        <v>81</v>
      </c>
      <c r="C31" s="252" t="s">
        <v>368</v>
      </c>
      <c r="D31" s="252" t="s">
        <v>368</v>
      </c>
      <c r="E31" s="252" t="s">
        <v>368</v>
      </c>
      <c r="F31" s="252" t="s">
        <v>367</v>
      </c>
      <c r="G31" s="252" t="s">
        <v>368</v>
      </c>
      <c r="H31" s="252" t="s">
        <v>367</v>
      </c>
      <c r="I31" s="252" t="s">
        <v>367</v>
      </c>
      <c r="J31" s="252" t="s">
        <v>367</v>
      </c>
      <c r="K31" s="252" t="s">
        <v>368</v>
      </c>
      <c r="L31" s="252" t="s">
        <v>368</v>
      </c>
      <c r="M31" s="252" t="s">
        <v>367</v>
      </c>
      <c r="N31" s="252" t="s">
        <v>367</v>
      </c>
      <c r="O31" s="252" t="s">
        <v>367</v>
      </c>
      <c r="P31" s="252" t="s">
        <v>367</v>
      </c>
      <c r="Q31" s="252" t="s">
        <v>367</v>
      </c>
      <c r="R31" s="252" t="s">
        <v>367</v>
      </c>
      <c r="S31" s="252" t="s">
        <v>367</v>
      </c>
      <c r="T31" s="252" t="s">
        <v>367</v>
      </c>
      <c r="U31" s="252" t="s">
        <v>367</v>
      </c>
      <c r="V31" s="252" t="s">
        <v>367</v>
      </c>
    </row>
    <row r="32" spans="1:22">
      <c r="A32" s="252">
        <v>213595</v>
      </c>
      <c r="B32" s="252" t="s">
        <v>81</v>
      </c>
      <c r="C32" s="252" t="s">
        <v>368</v>
      </c>
      <c r="D32" s="252" t="s">
        <v>367</v>
      </c>
      <c r="E32" s="252" t="s">
        <v>368</v>
      </c>
      <c r="F32" s="252" t="s">
        <v>368</v>
      </c>
      <c r="G32" s="252" t="s">
        <v>367</v>
      </c>
      <c r="H32" s="252" t="s">
        <v>368</v>
      </c>
      <c r="I32" s="252" t="s">
        <v>367</v>
      </c>
      <c r="J32" s="252" t="s">
        <v>367</v>
      </c>
      <c r="K32" s="252" t="s">
        <v>368</v>
      </c>
      <c r="L32" s="252" t="s">
        <v>368</v>
      </c>
      <c r="M32" s="252" t="s">
        <v>367</v>
      </c>
      <c r="N32" s="252" t="s">
        <v>367</v>
      </c>
      <c r="O32" s="252" t="s">
        <v>367</v>
      </c>
      <c r="P32" s="252" t="s">
        <v>367</v>
      </c>
      <c r="Q32" s="252" t="s">
        <v>367</v>
      </c>
      <c r="R32" s="252" t="s">
        <v>367</v>
      </c>
      <c r="S32" s="252" t="s">
        <v>367</v>
      </c>
      <c r="T32" s="252" t="s">
        <v>367</v>
      </c>
      <c r="U32" s="252" t="s">
        <v>367</v>
      </c>
      <c r="V32" s="252" t="s">
        <v>367</v>
      </c>
    </row>
    <row r="33" spans="1:22">
      <c r="A33" s="252">
        <v>214333</v>
      </c>
      <c r="B33" s="252" t="s">
        <v>81</v>
      </c>
      <c r="C33" s="252" t="s">
        <v>367</v>
      </c>
      <c r="D33" s="252" t="s">
        <v>368</v>
      </c>
      <c r="E33" s="252" t="s">
        <v>368</v>
      </c>
      <c r="F33" s="252" t="s">
        <v>368</v>
      </c>
      <c r="G33" s="252" t="s">
        <v>368</v>
      </c>
      <c r="H33" s="252" t="s">
        <v>367</v>
      </c>
      <c r="I33" s="252" t="s">
        <v>368</v>
      </c>
      <c r="J33" s="252" t="s">
        <v>367</v>
      </c>
      <c r="K33" s="252" t="s">
        <v>368</v>
      </c>
      <c r="L33" s="252" t="s">
        <v>368</v>
      </c>
      <c r="M33" s="252" t="s">
        <v>367</v>
      </c>
      <c r="N33" s="252" t="s">
        <v>367</v>
      </c>
      <c r="O33" s="252" t="s">
        <v>367</v>
      </c>
      <c r="P33" s="252" t="s">
        <v>367</v>
      </c>
      <c r="Q33" s="252" t="s">
        <v>367</v>
      </c>
      <c r="R33" s="252" t="s">
        <v>367</v>
      </c>
      <c r="S33" s="252" t="s">
        <v>367</v>
      </c>
      <c r="T33" s="252" t="s">
        <v>367</v>
      </c>
      <c r="U33" s="252" t="s">
        <v>367</v>
      </c>
      <c r="V33" s="252" t="s">
        <v>367</v>
      </c>
    </row>
    <row r="34" spans="1:22">
      <c r="A34" s="252">
        <v>213746</v>
      </c>
      <c r="B34" s="252" t="s">
        <v>81</v>
      </c>
      <c r="C34" s="252" t="s">
        <v>368</v>
      </c>
      <c r="D34" s="252" t="s">
        <v>368</v>
      </c>
      <c r="E34" s="252" t="s">
        <v>368</v>
      </c>
      <c r="F34" s="252" t="s">
        <v>368</v>
      </c>
      <c r="G34" s="252" t="s">
        <v>368</v>
      </c>
      <c r="H34" s="252" t="s">
        <v>367</v>
      </c>
      <c r="I34" s="252" t="s">
        <v>368</v>
      </c>
      <c r="J34" s="252" t="s">
        <v>367</v>
      </c>
      <c r="K34" s="252" t="s">
        <v>368</v>
      </c>
      <c r="L34" s="252" t="s">
        <v>368</v>
      </c>
      <c r="M34" s="252" t="s">
        <v>367</v>
      </c>
      <c r="N34" s="252" t="s">
        <v>367</v>
      </c>
      <c r="O34" s="252" t="s">
        <v>367</v>
      </c>
      <c r="P34" s="252" t="s">
        <v>367</v>
      </c>
      <c r="Q34" s="252" t="s">
        <v>367</v>
      </c>
      <c r="R34" s="252" t="s">
        <v>367</v>
      </c>
      <c r="S34" s="252" t="s">
        <v>367</v>
      </c>
      <c r="T34" s="252" t="s">
        <v>367</v>
      </c>
      <c r="U34" s="252" t="s">
        <v>367</v>
      </c>
      <c r="V34" s="252" t="s">
        <v>367</v>
      </c>
    </row>
    <row r="35" spans="1:22">
      <c r="A35" s="252">
        <v>213322</v>
      </c>
      <c r="B35" s="252" t="s">
        <v>81</v>
      </c>
      <c r="C35" s="252" t="s">
        <v>367</v>
      </c>
      <c r="D35" s="252" t="s">
        <v>368</v>
      </c>
      <c r="E35" s="252" t="s">
        <v>368</v>
      </c>
      <c r="F35" s="252" t="s">
        <v>368</v>
      </c>
      <c r="G35" s="252" t="s">
        <v>368</v>
      </c>
      <c r="H35" s="252" t="s">
        <v>368</v>
      </c>
      <c r="I35" s="252" t="s">
        <v>368</v>
      </c>
      <c r="J35" s="252" t="s">
        <v>367</v>
      </c>
      <c r="K35" s="252" t="s">
        <v>368</v>
      </c>
      <c r="L35" s="252" t="s">
        <v>368</v>
      </c>
      <c r="M35" s="252" t="s">
        <v>367</v>
      </c>
      <c r="N35" s="252" t="s">
        <v>367</v>
      </c>
      <c r="O35" s="252" t="s">
        <v>367</v>
      </c>
      <c r="P35" s="252" t="s">
        <v>367</v>
      </c>
      <c r="Q35" s="252" t="s">
        <v>367</v>
      </c>
      <c r="R35" s="252" t="s">
        <v>367</v>
      </c>
      <c r="S35" s="252" t="s">
        <v>367</v>
      </c>
      <c r="T35" s="252" t="s">
        <v>367</v>
      </c>
      <c r="U35" s="252" t="s">
        <v>367</v>
      </c>
      <c r="V35" s="252" t="s">
        <v>367</v>
      </c>
    </row>
    <row r="36" spans="1:22">
      <c r="A36" s="252">
        <v>213170</v>
      </c>
      <c r="B36" s="252" t="s">
        <v>81</v>
      </c>
      <c r="C36" s="252" t="s">
        <v>368</v>
      </c>
      <c r="D36" s="252" t="s">
        <v>368</v>
      </c>
      <c r="E36" s="252" t="s">
        <v>368</v>
      </c>
      <c r="F36" s="252" t="s">
        <v>368</v>
      </c>
      <c r="G36" s="252" t="s">
        <v>366</v>
      </c>
      <c r="H36" s="252" t="s">
        <v>368</v>
      </c>
      <c r="I36" s="252" t="s">
        <v>366</v>
      </c>
      <c r="J36" s="252" t="s">
        <v>367</v>
      </c>
      <c r="K36" s="252" t="s">
        <v>368</v>
      </c>
      <c r="L36" s="252" t="s">
        <v>368</v>
      </c>
      <c r="M36" s="252" t="s">
        <v>367</v>
      </c>
      <c r="N36" s="252" t="s">
        <v>367</v>
      </c>
      <c r="O36" s="252" t="s">
        <v>367</v>
      </c>
      <c r="P36" s="252" t="s">
        <v>367</v>
      </c>
      <c r="Q36" s="252" t="s">
        <v>367</v>
      </c>
      <c r="R36" s="252" t="s">
        <v>367</v>
      </c>
      <c r="S36" s="252" t="s">
        <v>367</v>
      </c>
      <c r="T36" s="252" t="s">
        <v>367</v>
      </c>
      <c r="U36" s="252" t="s">
        <v>367</v>
      </c>
      <c r="V36" s="252" t="s">
        <v>367</v>
      </c>
    </row>
    <row r="37" spans="1:22">
      <c r="A37" s="252">
        <v>212468</v>
      </c>
      <c r="B37" s="252" t="s">
        <v>81</v>
      </c>
      <c r="C37" s="252" t="s">
        <v>368</v>
      </c>
      <c r="D37" s="252" t="s">
        <v>368</v>
      </c>
      <c r="E37" s="252" t="s">
        <v>368</v>
      </c>
      <c r="F37" s="252" t="s">
        <v>368</v>
      </c>
      <c r="G37" s="252" t="s">
        <v>367</v>
      </c>
      <c r="H37" s="252" t="s">
        <v>367</v>
      </c>
      <c r="I37" s="252" t="s">
        <v>368</v>
      </c>
      <c r="J37" s="252" t="s">
        <v>368</v>
      </c>
      <c r="K37" s="252" t="s">
        <v>368</v>
      </c>
      <c r="L37" s="252" t="s">
        <v>368</v>
      </c>
      <c r="M37" s="252" t="s">
        <v>367</v>
      </c>
      <c r="N37" s="252" t="s">
        <v>367</v>
      </c>
      <c r="O37" s="252" t="s">
        <v>367</v>
      </c>
      <c r="P37" s="252" t="s">
        <v>367</v>
      </c>
      <c r="Q37" s="252" t="s">
        <v>367</v>
      </c>
      <c r="R37" s="252" t="s">
        <v>367</v>
      </c>
      <c r="S37" s="252" t="s">
        <v>367</v>
      </c>
      <c r="T37" s="252" t="s">
        <v>367</v>
      </c>
      <c r="U37" s="252" t="s">
        <v>367</v>
      </c>
      <c r="V37" s="252" t="s">
        <v>367</v>
      </c>
    </row>
    <row r="38" spans="1:22">
      <c r="A38" s="252">
        <v>214551</v>
      </c>
      <c r="B38" s="252" t="s">
        <v>81</v>
      </c>
      <c r="C38" s="252" t="s">
        <v>368</v>
      </c>
      <c r="D38" s="252" t="s">
        <v>368</v>
      </c>
      <c r="E38" s="252" t="s">
        <v>366</v>
      </c>
      <c r="F38" s="252" t="s">
        <v>368</v>
      </c>
      <c r="G38" s="252" t="s">
        <v>367</v>
      </c>
      <c r="H38" s="252" t="s">
        <v>367</v>
      </c>
      <c r="I38" s="252" t="s">
        <v>368</v>
      </c>
      <c r="J38" s="252" t="s">
        <v>368</v>
      </c>
      <c r="K38" s="252" t="s">
        <v>368</v>
      </c>
      <c r="L38" s="252" t="s">
        <v>368</v>
      </c>
      <c r="M38" s="252" t="s">
        <v>367</v>
      </c>
      <c r="N38" s="252" t="s">
        <v>367</v>
      </c>
      <c r="O38" s="252" t="s">
        <v>367</v>
      </c>
      <c r="P38" s="252" t="s">
        <v>367</v>
      </c>
      <c r="Q38" s="252" t="s">
        <v>367</v>
      </c>
      <c r="R38" s="252" t="s">
        <v>367</v>
      </c>
      <c r="S38" s="252" t="s">
        <v>367</v>
      </c>
      <c r="T38" s="252" t="s">
        <v>367</v>
      </c>
      <c r="U38" s="252" t="s">
        <v>367</v>
      </c>
      <c r="V38" s="252" t="s">
        <v>367</v>
      </c>
    </row>
    <row r="39" spans="1:22">
      <c r="A39" s="253">
        <v>212388</v>
      </c>
      <c r="B39" s="252" t="s">
        <v>81</v>
      </c>
      <c r="C39" s="252" t="s">
        <v>366</v>
      </c>
      <c r="D39" s="252" t="s">
        <v>368</v>
      </c>
      <c r="E39" s="252" t="s">
        <v>366</v>
      </c>
      <c r="F39" s="252" t="s">
        <v>366</v>
      </c>
      <c r="G39" s="252" t="s">
        <v>366</v>
      </c>
      <c r="H39" s="252" t="s">
        <v>367</v>
      </c>
      <c r="I39" s="252" t="s">
        <v>368</v>
      </c>
      <c r="J39" s="252" t="s">
        <v>368</v>
      </c>
      <c r="K39" s="252" t="s">
        <v>368</v>
      </c>
      <c r="L39" s="252" t="s">
        <v>368</v>
      </c>
      <c r="M39" s="252" t="s">
        <v>367</v>
      </c>
      <c r="N39" s="252" t="s">
        <v>367</v>
      </c>
      <c r="O39" s="252" t="s">
        <v>367</v>
      </c>
      <c r="P39" s="252" t="s">
        <v>367</v>
      </c>
      <c r="Q39" s="252" t="s">
        <v>367</v>
      </c>
      <c r="R39" s="252" t="s">
        <v>367</v>
      </c>
      <c r="S39" s="252" t="s">
        <v>367</v>
      </c>
      <c r="T39" s="252" t="s">
        <v>367</v>
      </c>
      <c r="U39" s="252" t="s">
        <v>367</v>
      </c>
      <c r="V39" s="252" t="s">
        <v>367</v>
      </c>
    </row>
    <row r="40" spans="1:22">
      <c r="A40" s="252">
        <v>213976</v>
      </c>
      <c r="B40" s="252" t="s">
        <v>81</v>
      </c>
      <c r="C40" s="252" t="s">
        <v>367</v>
      </c>
      <c r="D40" s="252" t="s">
        <v>368</v>
      </c>
      <c r="E40" s="252" t="s">
        <v>368</v>
      </c>
      <c r="F40" s="252" t="s">
        <v>368</v>
      </c>
      <c r="G40" s="252" t="s">
        <v>367</v>
      </c>
      <c r="H40" s="252" t="s">
        <v>368</v>
      </c>
      <c r="I40" s="252" t="s">
        <v>368</v>
      </c>
      <c r="J40" s="252" t="s">
        <v>368</v>
      </c>
      <c r="K40" s="252" t="s">
        <v>368</v>
      </c>
      <c r="L40" s="252" t="s">
        <v>368</v>
      </c>
      <c r="M40" s="252" t="s">
        <v>367</v>
      </c>
      <c r="N40" s="252" t="s">
        <v>367</v>
      </c>
      <c r="O40" s="252" t="s">
        <v>367</v>
      </c>
      <c r="P40" s="252" t="s">
        <v>367</v>
      </c>
      <c r="Q40" s="252" t="s">
        <v>367</v>
      </c>
      <c r="R40" s="252" t="s">
        <v>367</v>
      </c>
      <c r="S40" s="252" t="s">
        <v>367</v>
      </c>
      <c r="T40" s="252" t="s">
        <v>367</v>
      </c>
      <c r="U40" s="252" t="s">
        <v>367</v>
      </c>
      <c r="V40" s="252" t="s">
        <v>367</v>
      </c>
    </row>
    <row r="41" spans="1:22">
      <c r="A41" s="252">
        <v>214536</v>
      </c>
      <c r="B41" s="252" t="s">
        <v>81</v>
      </c>
      <c r="C41" s="252" t="s">
        <v>368</v>
      </c>
      <c r="D41" s="252" t="s">
        <v>368</v>
      </c>
      <c r="E41" s="252" t="s">
        <v>368</v>
      </c>
      <c r="F41" s="252" t="s">
        <v>368</v>
      </c>
      <c r="G41" s="252" t="s">
        <v>367</v>
      </c>
      <c r="H41" s="252" t="s">
        <v>368</v>
      </c>
      <c r="I41" s="252" t="s">
        <v>368</v>
      </c>
      <c r="J41" s="252" t="s">
        <v>368</v>
      </c>
      <c r="K41" s="252" t="s">
        <v>368</v>
      </c>
      <c r="L41" s="252" t="s">
        <v>368</v>
      </c>
      <c r="M41" s="252" t="s">
        <v>367</v>
      </c>
      <c r="N41" s="252" t="s">
        <v>367</v>
      </c>
      <c r="O41" s="252" t="s">
        <v>367</v>
      </c>
      <c r="P41" s="252" t="s">
        <v>367</v>
      </c>
      <c r="Q41" s="252" t="s">
        <v>367</v>
      </c>
      <c r="R41" s="252" t="s">
        <v>367</v>
      </c>
      <c r="S41" s="252" t="s">
        <v>367</v>
      </c>
      <c r="T41" s="252" t="s">
        <v>367</v>
      </c>
      <c r="U41" s="252" t="s">
        <v>367</v>
      </c>
      <c r="V41" s="252" t="s">
        <v>367</v>
      </c>
    </row>
    <row r="42" spans="1:22">
      <c r="A42" s="252">
        <v>212368</v>
      </c>
      <c r="B42" s="252" t="s">
        <v>81</v>
      </c>
      <c r="C42" s="252" t="s">
        <v>366</v>
      </c>
      <c r="D42" s="252" t="s">
        <v>366</v>
      </c>
      <c r="E42" s="252" t="s">
        <v>366</v>
      </c>
      <c r="F42" s="252" t="s">
        <v>368</v>
      </c>
      <c r="G42" s="252" t="s">
        <v>367</v>
      </c>
      <c r="H42" s="252" t="s">
        <v>368</v>
      </c>
      <c r="I42" s="252" t="s">
        <v>368</v>
      </c>
      <c r="J42" s="252" t="s">
        <v>368</v>
      </c>
      <c r="K42" s="252" t="s">
        <v>368</v>
      </c>
      <c r="L42" s="252" t="s">
        <v>368</v>
      </c>
      <c r="M42" s="252" t="s">
        <v>367</v>
      </c>
      <c r="N42" s="252" t="s">
        <v>367</v>
      </c>
      <c r="O42" s="252" t="s">
        <v>367</v>
      </c>
      <c r="P42" s="252" t="s">
        <v>367</v>
      </c>
      <c r="Q42" s="252" t="s">
        <v>367</v>
      </c>
      <c r="R42" s="252" t="s">
        <v>367</v>
      </c>
      <c r="S42" s="252" t="s">
        <v>367</v>
      </c>
      <c r="T42" s="252" t="s">
        <v>367</v>
      </c>
      <c r="U42" s="252" t="s">
        <v>367</v>
      </c>
      <c r="V42" s="252" t="s">
        <v>367</v>
      </c>
    </row>
    <row r="43" spans="1:22">
      <c r="A43" s="252">
        <v>213922</v>
      </c>
      <c r="B43" s="252" t="s">
        <v>81</v>
      </c>
      <c r="C43" s="252" t="s">
        <v>367</v>
      </c>
      <c r="D43" s="252" t="s">
        <v>368</v>
      </c>
      <c r="E43" s="252" t="s">
        <v>368</v>
      </c>
      <c r="F43" s="252" t="s">
        <v>368</v>
      </c>
      <c r="G43" s="252" t="s">
        <v>368</v>
      </c>
      <c r="H43" s="252" t="s">
        <v>368</v>
      </c>
      <c r="I43" s="252" t="s">
        <v>368</v>
      </c>
      <c r="J43" s="252" t="s">
        <v>368</v>
      </c>
      <c r="K43" s="252" t="s">
        <v>368</v>
      </c>
      <c r="L43" s="252" t="s">
        <v>368</v>
      </c>
      <c r="M43" s="252" t="s">
        <v>367</v>
      </c>
      <c r="N43" s="252" t="s">
        <v>367</v>
      </c>
      <c r="O43" s="252" t="s">
        <v>367</v>
      </c>
      <c r="P43" s="252" t="s">
        <v>367</v>
      </c>
      <c r="Q43" s="252" t="s">
        <v>367</v>
      </c>
      <c r="R43" s="252" t="s">
        <v>367</v>
      </c>
      <c r="S43" s="252" t="s">
        <v>367</v>
      </c>
      <c r="T43" s="252" t="s">
        <v>367</v>
      </c>
      <c r="U43" s="252" t="s">
        <v>367</v>
      </c>
      <c r="V43" s="252" t="s">
        <v>367</v>
      </c>
    </row>
    <row r="44" spans="1:22">
      <c r="A44" s="252">
        <v>213900</v>
      </c>
      <c r="B44" s="252" t="s">
        <v>81</v>
      </c>
      <c r="C44" s="252" t="s">
        <v>368</v>
      </c>
      <c r="D44" s="252" t="s">
        <v>368</v>
      </c>
      <c r="E44" s="252" t="s">
        <v>368</v>
      </c>
      <c r="F44" s="252" t="s">
        <v>368</v>
      </c>
      <c r="G44" s="252" t="s">
        <v>368</v>
      </c>
      <c r="H44" s="252" t="s">
        <v>368</v>
      </c>
      <c r="I44" s="252" t="s">
        <v>368</v>
      </c>
      <c r="J44" s="252" t="s">
        <v>368</v>
      </c>
      <c r="K44" s="252" t="s">
        <v>368</v>
      </c>
      <c r="L44" s="252" t="s">
        <v>368</v>
      </c>
      <c r="M44" s="252" t="s">
        <v>367</v>
      </c>
      <c r="N44" s="252" t="s">
        <v>367</v>
      </c>
      <c r="O44" s="252" t="s">
        <v>367</v>
      </c>
      <c r="P44" s="252" t="s">
        <v>367</v>
      </c>
      <c r="Q44" s="252" t="s">
        <v>367</v>
      </c>
      <c r="R44" s="252" t="s">
        <v>367</v>
      </c>
      <c r="S44" s="252" t="s">
        <v>367</v>
      </c>
      <c r="T44" s="252" t="s">
        <v>367</v>
      </c>
      <c r="U44" s="252" t="s">
        <v>367</v>
      </c>
      <c r="V44" s="252" t="s">
        <v>367</v>
      </c>
    </row>
    <row r="45" spans="1:22">
      <c r="A45" s="252">
        <v>213810</v>
      </c>
      <c r="B45" s="252" t="s">
        <v>81</v>
      </c>
      <c r="C45" s="252" t="s">
        <v>368</v>
      </c>
      <c r="D45" s="252" t="s">
        <v>368</v>
      </c>
      <c r="E45" s="252" t="s">
        <v>368</v>
      </c>
      <c r="F45" s="252" t="s">
        <v>368</v>
      </c>
      <c r="G45" s="252" t="s">
        <v>368</v>
      </c>
      <c r="H45" s="252" t="s">
        <v>368</v>
      </c>
      <c r="I45" s="252" t="s">
        <v>368</v>
      </c>
      <c r="J45" s="252" t="s">
        <v>368</v>
      </c>
      <c r="K45" s="252" t="s">
        <v>368</v>
      </c>
      <c r="L45" s="252" t="s">
        <v>368</v>
      </c>
      <c r="M45" s="252" t="s">
        <v>367</v>
      </c>
      <c r="N45" s="252" t="s">
        <v>367</v>
      </c>
      <c r="O45" s="252" t="s">
        <v>367</v>
      </c>
      <c r="P45" s="252" t="s">
        <v>367</v>
      </c>
      <c r="Q45" s="252" t="s">
        <v>367</v>
      </c>
      <c r="R45" s="252" t="s">
        <v>367</v>
      </c>
      <c r="S45" s="252" t="s">
        <v>367</v>
      </c>
      <c r="T45" s="252" t="s">
        <v>367</v>
      </c>
      <c r="U45" s="252" t="s">
        <v>367</v>
      </c>
      <c r="V45" s="252" t="s">
        <v>367</v>
      </c>
    </row>
    <row r="46" spans="1:22">
      <c r="A46" s="252">
        <v>213474</v>
      </c>
      <c r="B46" s="252" t="s">
        <v>81</v>
      </c>
      <c r="C46" s="252" t="s">
        <v>368</v>
      </c>
      <c r="D46" s="252" t="s">
        <v>368</v>
      </c>
      <c r="E46" s="252" t="s">
        <v>368</v>
      </c>
      <c r="F46" s="252" t="s">
        <v>368</v>
      </c>
      <c r="G46" s="252" t="s">
        <v>368</v>
      </c>
      <c r="H46" s="252" t="s">
        <v>368</v>
      </c>
      <c r="I46" s="252" t="s">
        <v>368</v>
      </c>
      <c r="J46" s="252" t="s">
        <v>368</v>
      </c>
      <c r="K46" s="252" t="s">
        <v>368</v>
      </c>
      <c r="L46" s="252" t="s">
        <v>368</v>
      </c>
      <c r="M46" s="252" t="s">
        <v>367</v>
      </c>
      <c r="N46" s="252" t="s">
        <v>367</v>
      </c>
      <c r="O46" s="252" t="s">
        <v>367</v>
      </c>
      <c r="P46" s="252" t="s">
        <v>367</v>
      </c>
      <c r="Q46" s="252" t="s">
        <v>367</v>
      </c>
      <c r="R46" s="252" t="s">
        <v>367</v>
      </c>
      <c r="S46" s="252" t="s">
        <v>367</v>
      </c>
      <c r="T46" s="252" t="s">
        <v>367</v>
      </c>
      <c r="U46" s="252" t="s">
        <v>367</v>
      </c>
      <c r="V46" s="252" t="s">
        <v>367</v>
      </c>
    </row>
    <row r="47" spans="1:22">
      <c r="A47" s="252">
        <v>213784</v>
      </c>
      <c r="B47" s="252" t="s">
        <v>81</v>
      </c>
      <c r="C47" s="252" t="s">
        <v>366</v>
      </c>
      <c r="D47" s="252" t="s">
        <v>368</v>
      </c>
      <c r="E47" s="252" t="s">
        <v>368</v>
      </c>
      <c r="F47" s="252" t="s">
        <v>368</v>
      </c>
      <c r="G47" s="252" t="s">
        <v>368</v>
      </c>
      <c r="H47" s="252" t="s">
        <v>368</v>
      </c>
      <c r="I47" s="252" t="s">
        <v>368</v>
      </c>
      <c r="J47" s="252" t="s">
        <v>368</v>
      </c>
      <c r="K47" s="252" t="s">
        <v>368</v>
      </c>
      <c r="L47" s="252" t="s">
        <v>368</v>
      </c>
      <c r="M47" s="252" t="s">
        <v>367</v>
      </c>
      <c r="N47" s="252" t="s">
        <v>367</v>
      </c>
      <c r="O47" s="252" t="s">
        <v>367</v>
      </c>
      <c r="P47" s="252" t="s">
        <v>367</v>
      </c>
      <c r="Q47" s="252" t="s">
        <v>367</v>
      </c>
      <c r="R47" s="252" t="s">
        <v>367</v>
      </c>
      <c r="S47" s="252" t="s">
        <v>367</v>
      </c>
      <c r="T47" s="252" t="s">
        <v>367</v>
      </c>
      <c r="U47" s="252" t="s">
        <v>367</v>
      </c>
      <c r="V47" s="252" t="s">
        <v>367</v>
      </c>
    </row>
    <row r="48" spans="1:22">
      <c r="A48" s="252">
        <v>213448</v>
      </c>
      <c r="B48" s="252" t="s">
        <v>81</v>
      </c>
      <c r="C48" s="252" t="s">
        <v>366</v>
      </c>
      <c r="D48" s="252" t="s">
        <v>368</v>
      </c>
      <c r="E48" s="252" t="s">
        <v>368</v>
      </c>
      <c r="F48" s="252" t="s">
        <v>368</v>
      </c>
      <c r="G48" s="252" t="s">
        <v>368</v>
      </c>
      <c r="H48" s="252" t="s">
        <v>368</v>
      </c>
      <c r="I48" s="252" t="s">
        <v>368</v>
      </c>
      <c r="J48" s="252" t="s">
        <v>368</v>
      </c>
      <c r="K48" s="252" t="s">
        <v>368</v>
      </c>
      <c r="L48" s="252" t="s">
        <v>368</v>
      </c>
      <c r="M48" s="252" t="s">
        <v>367</v>
      </c>
      <c r="N48" s="252" t="s">
        <v>367</v>
      </c>
      <c r="O48" s="252" t="s">
        <v>367</v>
      </c>
      <c r="P48" s="252" t="s">
        <v>367</v>
      </c>
      <c r="Q48" s="252" t="s">
        <v>367</v>
      </c>
      <c r="R48" s="252" t="s">
        <v>367</v>
      </c>
      <c r="S48" s="252" t="s">
        <v>367</v>
      </c>
      <c r="T48" s="252" t="s">
        <v>367</v>
      </c>
      <c r="U48" s="252" t="s">
        <v>367</v>
      </c>
      <c r="V48" s="252" t="s">
        <v>367</v>
      </c>
    </row>
    <row r="49" spans="1:22">
      <c r="A49" s="252">
        <v>213993</v>
      </c>
      <c r="B49" s="252" t="s">
        <v>81</v>
      </c>
      <c r="C49" s="252" t="s">
        <v>366</v>
      </c>
      <c r="D49" s="252" t="s">
        <v>368</v>
      </c>
      <c r="E49" s="252" t="s">
        <v>366</v>
      </c>
      <c r="F49" s="252" t="s">
        <v>368</v>
      </c>
      <c r="G49" s="252" t="s">
        <v>368</v>
      </c>
      <c r="H49" s="252" t="s">
        <v>368</v>
      </c>
      <c r="I49" s="252" t="s">
        <v>368</v>
      </c>
      <c r="J49" s="252" t="s">
        <v>368</v>
      </c>
      <c r="K49" s="252" t="s">
        <v>368</v>
      </c>
      <c r="L49" s="252" t="s">
        <v>368</v>
      </c>
      <c r="M49" s="252" t="s">
        <v>367</v>
      </c>
      <c r="N49" s="252" t="s">
        <v>367</v>
      </c>
      <c r="O49" s="252" t="s">
        <v>367</v>
      </c>
      <c r="P49" s="252" t="s">
        <v>367</v>
      </c>
      <c r="Q49" s="252" t="s">
        <v>367</v>
      </c>
      <c r="R49" s="252" t="s">
        <v>367</v>
      </c>
      <c r="S49" s="252" t="s">
        <v>367</v>
      </c>
      <c r="T49" s="252" t="s">
        <v>367</v>
      </c>
      <c r="U49" s="252" t="s">
        <v>367</v>
      </c>
      <c r="V49" s="252" t="s">
        <v>367</v>
      </c>
    </row>
    <row r="50" spans="1:22">
      <c r="A50" s="252">
        <v>213118</v>
      </c>
      <c r="B50" s="252" t="s">
        <v>81</v>
      </c>
      <c r="C50" s="252" t="s">
        <v>368</v>
      </c>
      <c r="D50" s="252" t="s">
        <v>366</v>
      </c>
      <c r="E50" s="252" t="s">
        <v>366</v>
      </c>
      <c r="F50" s="252" t="s">
        <v>368</v>
      </c>
      <c r="G50" s="252" t="s">
        <v>368</v>
      </c>
      <c r="H50" s="252" t="s">
        <v>368</v>
      </c>
      <c r="I50" s="252" t="s">
        <v>368</v>
      </c>
      <c r="J50" s="252" t="s">
        <v>368</v>
      </c>
      <c r="K50" s="252" t="s">
        <v>368</v>
      </c>
      <c r="L50" s="252" t="s">
        <v>368</v>
      </c>
      <c r="M50" s="252" t="s">
        <v>367</v>
      </c>
      <c r="N50" s="252" t="s">
        <v>367</v>
      </c>
      <c r="O50" s="252" t="s">
        <v>367</v>
      </c>
      <c r="P50" s="252" t="s">
        <v>367</v>
      </c>
      <c r="Q50" s="252" t="s">
        <v>367</v>
      </c>
      <c r="R50" s="252" t="s">
        <v>367</v>
      </c>
      <c r="S50" s="252" t="s">
        <v>367</v>
      </c>
      <c r="T50" s="252" t="s">
        <v>367</v>
      </c>
      <c r="U50" s="252" t="s">
        <v>367</v>
      </c>
      <c r="V50" s="252" t="s">
        <v>367</v>
      </c>
    </row>
    <row r="51" spans="1:22">
      <c r="A51" s="252">
        <v>214451</v>
      </c>
      <c r="B51" s="252" t="s">
        <v>81</v>
      </c>
      <c r="C51" s="252" t="s">
        <v>368</v>
      </c>
      <c r="D51" s="252" t="s">
        <v>368</v>
      </c>
      <c r="E51" s="252" t="s">
        <v>367</v>
      </c>
      <c r="F51" s="252" t="s">
        <v>366</v>
      </c>
      <c r="G51" s="252" t="s">
        <v>368</v>
      </c>
      <c r="H51" s="252" t="s">
        <v>368</v>
      </c>
      <c r="I51" s="252" t="s">
        <v>368</v>
      </c>
      <c r="J51" s="252" t="s">
        <v>368</v>
      </c>
      <c r="K51" s="252" t="s">
        <v>368</v>
      </c>
      <c r="L51" s="252" t="s">
        <v>368</v>
      </c>
      <c r="M51" s="252" t="s">
        <v>367</v>
      </c>
      <c r="N51" s="252" t="s">
        <v>367</v>
      </c>
      <c r="O51" s="252" t="s">
        <v>367</v>
      </c>
      <c r="P51" s="252" t="s">
        <v>367</v>
      </c>
      <c r="Q51" s="252" t="s">
        <v>367</v>
      </c>
      <c r="R51" s="252" t="s">
        <v>367</v>
      </c>
      <c r="S51" s="252" t="s">
        <v>367</v>
      </c>
      <c r="T51" s="252" t="s">
        <v>367</v>
      </c>
      <c r="U51" s="252" t="s">
        <v>367</v>
      </c>
      <c r="V51" s="252" t="s">
        <v>367</v>
      </c>
    </row>
    <row r="52" spans="1:22">
      <c r="A52" s="252">
        <v>213664</v>
      </c>
      <c r="B52" s="252" t="s">
        <v>81</v>
      </c>
      <c r="C52" s="252" t="s">
        <v>367</v>
      </c>
      <c r="D52" s="252" t="s">
        <v>368</v>
      </c>
      <c r="E52" s="252" t="s">
        <v>368</v>
      </c>
      <c r="F52" s="252" t="s">
        <v>366</v>
      </c>
      <c r="G52" s="252" t="s">
        <v>368</v>
      </c>
      <c r="H52" s="252" t="s">
        <v>368</v>
      </c>
      <c r="I52" s="252" t="s">
        <v>368</v>
      </c>
      <c r="J52" s="252" t="s">
        <v>368</v>
      </c>
      <c r="K52" s="252" t="s">
        <v>368</v>
      </c>
      <c r="L52" s="252" t="s">
        <v>368</v>
      </c>
      <c r="M52" s="252" t="s">
        <v>367</v>
      </c>
      <c r="N52" s="252" t="s">
        <v>367</v>
      </c>
      <c r="O52" s="252" t="s">
        <v>367</v>
      </c>
      <c r="P52" s="252" t="s">
        <v>367</v>
      </c>
      <c r="Q52" s="252" t="s">
        <v>367</v>
      </c>
      <c r="R52" s="252" t="s">
        <v>367</v>
      </c>
      <c r="S52" s="252" t="s">
        <v>367</v>
      </c>
      <c r="T52" s="252" t="s">
        <v>367</v>
      </c>
      <c r="U52" s="252" t="s">
        <v>367</v>
      </c>
      <c r="V52" s="252" t="s">
        <v>367</v>
      </c>
    </row>
    <row r="53" spans="1:22">
      <c r="A53" s="252">
        <v>213912</v>
      </c>
      <c r="B53" s="252" t="s">
        <v>81</v>
      </c>
      <c r="C53" s="252" t="s">
        <v>368</v>
      </c>
      <c r="D53" s="252" t="s">
        <v>368</v>
      </c>
      <c r="E53" s="252" t="s">
        <v>368</v>
      </c>
      <c r="F53" s="252" t="s">
        <v>368</v>
      </c>
      <c r="G53" s="252" t="s">
        <v>366</v>
      </c>
      <c r="H53" s="252" t="s">
        <v>368</v>
      </c>
      <c r="I53" s="252" t="s">
        <v>368</v>
      </c>
      <c r="J53" s="252" t="s">
        <v>368</v>
      </c>
      <c r="K53" s="252" t="s">
        <v>368</v>
      </c>
      <c r="L53" s="252" t="s">
        <v>368</v>
      </c>
      <c r="M53" s="252" t="s">
        <v>367</v>
      </c>
      <c r="N53" s="252" t="s">
        <v>367</v>
      </c>
      <c r="O53" s="252" t="s">
        <v>367</v>
      </c>
      <c r="P53" s="252" t="s">
        <v>367</v>
      </c>
      <c r="Q53" s="252" t="s">
        <v>367</v>
      </c>
      <c r="R53" s="252" t="s">
        <v>367</v>
      </c>
      <c r="S53" s="252" t="s">
        <v>367</v>
      </c>
      <c r="T53" s="252" t="s">
        <v>367</v>
      </c>
      <c r="U53" s="252" t="s">
        <v>367</v>
      </c>
      <c r="V53" s="252" t="s">
        <v>367</v>
      </c>
    </row>
    <row r="54" spans="1:22">
      <c r="A54" s="252">
        <v>214596</v>
      </c>
      <c r="B54" s="252" t="s">
        <v>81</v>
      </c>
      <c r="C54" s="252" t="s">
        <v>368</v>
      </c>
      <c r="D54" s="252" t="s">
        <v>366</v>
      </c>
      <c r="E54" s="252" t="s">
        <v>368</v>
      </c>
      <c r="F54" s="252" t="s">
        <v>366</v>
      </c>
      <c r="G54" s="252" t="s">
        <v>366</v>
      </c>
      <c r="H54" s="252" t="s">
        <v>368</v>
      </c>
      <c r="I54" s="252" t="s">
        <v>368</v>
      </c>
      <c r="J54" s="252" t="s">
        <v>368</v>
      </c>
      <c r="K54" s="252" t="s">
        <v>368</v>
      </c>
      <c r="L54" s="252" t="s">
        <v>368</v>
      </c>
      <c r="M54" s="252" t="s">
        <v>367</v>
      </c>
      <c r="N54" s="252" t="s">
        <v>367</v>
      </c>
      <c r="O54" s="252" t="s">
        <v>367</v>
      </c>
      <c r="P54" s="252" t="s">
        <v>367</v>
      </c>
      <c r="Q54" s="252" t="s">
        <v>367</v>
      </c>
      <c r="R54" s="252" t="s">
        <v>367</v>
      </c>
      <c r="S54" s="252" t="s">
        <v>367</v>
      </c>
      <c r="T54" s="252" t="s">
        <v>367</v>
      </c>
      <c r="U54" s="252" t="s">
        <v>367</v>
      </c>
      <c r="V54" s="252" t="s">
        <v>367</v>
      </c>
    </row>
    <row r="55" spans="1:22">
      <c r="A55" s="252">
        <v>213360</v>
      </c>
      <c r="B55" s="252" t="s">
        <v>81</v>
      </c>
      <c r="C55" s="252" t="s">
        <v>367</v>
      </c>
      <c r="D55" s="252" t="s">
        <v>368</v>
      </c>
      <c r="E55" s="252" t="s">
        <v>368</v>
      </c>
      <c r="F55" s="252" t="s">
        <v>368</v>
      </c>
      <c r="G55" s="252" t="s">
        <v>368</v>
      </c>
      <c r="H55" s="252" t="s">
        <v>367</v>
      </c>
      <c r="I55" s="252" t="s">
        <v>366</v>
      </c>
      <c r="J55" s="252" t="s">
        <v>368</v>
      </c>
      <c r="K55" s="252" t="s">
        <v>368</v>
      </c>
      <c r="L55" s="252" t="s">
        <v>368</v>
      </c>
      <c r="M55" s="252" t="s">
        <v>367</v>
      </c>
      <c r="N55" s="252" t="s">
        <v>367</v>
      </c>
      <c r="O55" s="252" t="s">
        <v>367</v>
      </c>
      <c r="P55" s="252" t="s">
        <v>367</v>
      </c>
      <c r="Q55" s="252" t="s">
        <v>367</v>
      </c>
      <c r="R55" s="252" t="s">
        <v>367</v>
      </c>
      <c r="S55" s="252" t="s">
        <v>367</v>
      </c>
      <c r="T55" s="252" t="s">
        <v>367</v>
      </c>
      <c r="U55" s="252" t="s">
        <v>367</v>
      </c>
      <c r="V55" s="252" t="s">
        <v>367</v>
      </c>
    </row>
    <row r="56" spans="1:22">
      <c r="A56" s="252">
        <v>213512</v>
      </c>
      <c r="B56" s="252" t="s">
        <v>81</v>
      </c>
      <c r="C56" s="252" t="s">
        <v>368</v>
      </c>
      <c r="D56" s="252" t="s">
        <v>368</v>
      </c>
      <c r="E56" s="252" t="s">
        <v>368</v>
      </c>
      <c r="F56" s="252" t="s">
        <v>368</v>
      </c>
      <c r="G56" s="252" t="s">
        <v>368</v>
      </c>
      <c r="H56" s="252" t="s">
        <v>367</v>
      </c>
      <c r="I56" s="252" t="s">
        <v>366</v>
      </c>
      <c r="J56" s="252" t="s">
        <v>368</v>
      </c>
      <c r="K56" s="252" t="s">
        <v>368</v>
      </c>
      <c r="L56" s="252" t="s">
        <v>368</v>
      </c>
      <c r="M56" s="252" t="s">
        <v>367</v>
      </c>
      <c r="N56" s="252" t="s">
        <v>367</v>
      </c>
      <c r="O56" s="252" t="s">
        <v>367</v>
      </c>
      <c r="P56" s="252" t="s">
        <v>367</v>
      </c>
      <c r="Q56" s="252" t="s">
        <v>367</v>
      </c>
      <c r="R56" s="252" t="s">
        <v>367</v>
      </c>
      <c r="S56" s="252" t="s">
        <v>367</v>
      </c>
      <c r="T56" s="252" t="s">
        <v>367</v>
      </c>
      <c r="U56" s="252" t="s">
        <v>367</v>
      </c>
      <c r="V56" s="252" t="s">
        <v>367</v>
      </c>
    </row>
    <row r="57" spans="1:22">
      <c r="A57" s="253">
        <v>214473</v>
      </c>
      <c r="B57" s="252" t="s">
        <v>81</v>
      </c>
      <c r="C57" s="252" t="s">
        <v>366</v>
      </c>
      <c r="D57" s="252" t="s">
        <v>368</v>
      </c>
      <c r="E57" s="252" t="s">
        <v>366</v>
      </c>
      <c r="F57" s="252" t="s">
        <v>366</v>
      </c>
      <c r="G57" s="252" t="s">
        <v>366</v>
      </c>
      <c r="H57" s="252" t="s">
        <v>368</v>
      </c>
      <c r="I57" s="252" t="s">
        <v>366</v>
      </c>
      <c r="J57" s="252" t="s">
        <v>368</v>
      </c>
      <c r="K57" s="252" t="s">
        <v>368</v>
      </c>
      <c r="L57" s="252" t="s">
        <v>368</v>
      </c>
      <c r="M57" s="252" t="s">
        <v>367</v>
      </c>
      <c r="N57" s="252" t="s">
        <v>367</v>
      </c>
      <c r="O57" s="252" t="s">
        <v>367</v>
      </c>
      <c r="P57" s="252" t="s">
        <v>367</v>
      </c>
      <c r="Q57" s="252" t="s">
        <v>367</v>
      </c>
      <c r="R57" s="252" t="s">
        <v>367</v>
      </c>
      <c r="S57" s="252" t="s">
        <v>367</v>
      </c>
      <c r="T57" s="252" t="s">
        <v>367</v>
      </c>
      <c r="U57" s="252" t="s">
        <v>367</v>
      </c>
      <c r="V57" s="252" t="s">
        <v>367</v>
      </c>
    </row>
    <row r="58" spans="1:22">
      <c r="A58" s="252">
        <v>214240</v>
      </c>
      <c r="B58" s="252" t="s">
        <v>81</v>
      </c>
      <c r="C58" s="252" t="s">
        <v>368</v>
      </c>
      <c r="D58" s="252" t="s">
        <v>368</v>
      </c>
      <c r="E58" s="252" t="s">
        <v>366</v>
      </c>
      <c r="F58" s="252" t="s">
        <v>368</v>
      </c>
      <c r="G58" s="252" t="s">
        <v>367</v>
      </c>
      <c r="H58" s="252" t="s">
        <v>367</v>
      </c>
      <c r="I58" s="252" t="s">
        <v>368</v>
      </c>
      <c r="J58" s="252" t="s">
        <v>366</v>
      </c>
      <c r="K58" s="252" t="s">
        <v>368</v>
      </c>
      <c r="L58" s="252" t="s">
        <v>368</v>
      </c>
      <c r="M58" s="252" t="s">
        <v>367</v>
      </c>
      <c r="N58" s="252" t="s">
        <v>367</v>
      </c>
      <c r="O58" s="252" t="s">
        <v>367</v>
      </c>
      <c r="P58" s="252" t="s">
        <v>367</v>
      </c>
      <c r="Q58" s="252" t="s">
        <v>367</v>
      </c>
      <c r="R58" s="252" t="s">
        <v>367</v>
      </c>
      <c r="S58" s="252" t="s">
        <v>367</v>
      </c>
      <c r="T58" s="252" t="s">
        <v>367</v>
      </c>
      <c r="U58" s="252" t="s">
        <v>367</v>
      </c>
      <c r="V58" s="252" t="s">
        <v>367</v>
      </c>
    </row>
    <row r="59" spans="1:22">
      <c r="A59" s="252">
        <v>214600</v>
      </c>
      <c r="B59" s="252" t="s">
        <v>81</v>
      </c>
      <c r="C59" s="252" t="s">
        <v>366</v>
      </c>
      <c r="D59" s="252" t="s">
        <v>368</v>
      </c>
      <c r="E59" s="252" t="s">
        <v>366</v>
      </c>
      <c r="F59" s="252" t="s">
        <v>368</v>
      </c>
      <c r="G59" s="252" t="s">
        <v>368</v>
      </c>
      <c r="H59" s="252" t="s">
        <v>367</v>
      </c>
      <c r="I59" s="252" t="s">
        <v>368</v>
      </c>
      <c r="J59" s="252" t="s">
        <v>366</v>
      </c>
      <c r="K59" s="252" t="s">
        <v>368</v>
      </c>
      <c r="L59" s="252" t="s">
        <v>368</v>
      </c>
      <c r="M59" s="252" t="s">
        <v>367</v>
      </c>
      <c r="N59" s="252" t="s">
        <v>367</v>
      </c>
      <c r="O59" s="252" t="s">
        <v>367</v>
      </c>
      <c r="P59" s="252" t="s">
        <v>367</v>
      </c>
      <c r="Q59" s="252" t="s">
        <v>367</v>
      </c>
      <c r="R59" s="252" t="s">
        <v>367</v>
      </c>
      <c r="S59" s="252" t="s">
        <v>367</v>
      </c>
      <c r="T59" s="252" t="s">
        <v>367</v>
      </c>
      <c r="U59" s="252" t="s">
        <v>367</v>
      </c>
      <c r="V59" s="252" t="s">
        <v>367</v>
      </c>
    </row>
    <row r="60" spans="1:22">
      <c r="A60" s="252">
        <v>212912</v>
      </c>
      <c r="B60" s="252" t="s">
        <v>81</v>
      </c>
      <c r="C60" s="252" t="s">
        <v>366</v>
      </c>
      <c r="D60" s="252" t="s">
        <v>368</v>
      </c>
      <c r="E60" s="252" t="s">
        <v>366</v>
      </c>
      <c r="F60" s="252" t="s">
        <v>366</v>
      </c>
      <c r="G60" s="252" t="s">
        <v>367</v>
      </c>
      <c r="H60" s="252" t="s">
        <v>368</v>
      </c>
      <c r="I60" s="252" t="s">
        <v>366</v>
      </c>
      <c r="J60" s="252" t="s">
        <v>366</v>
      </c>
      <c r="K60" s="252" t="s">
        <v>368</v>
      </c>
      <c r="L60" s="252" t="s">
        <v>368</v>
      </c>
      <c r="M60" s="252" t="s">
        <v>367</v>
      </c>
      <c r="N60" s="252" t="s">
        <v>367</v>
      </c>
      <c r="O60" s="252" t="s">
        <v>367</v>
      </c>
      <c r="P60" s="252" t="s">
        <v>367</v>
      </c>
      <c r="Q60" s="252" t="s">
        <v>367</v>
      </c>
      <c r="R60" s="252" t="s">
        <v>367</v>
      </c>
      <c r="S60" s="252" t="s">
        <v>367</v>
      </c>
      <c r="T60" s="252" t="s">
        <v>367</v>
      </c>
      <c r="U60" s="252" t="s">
        <v>367</v>
      </c>
      <c r="V60" s="252" t="s">
        <v>367</v>
      </c>
    </row>
    <row r="61" spans="1:22">
      <c r="A61" s="252">
        <v>213369</v>
      </c>
      <c r="B61" s="252" t="s">
        <v>81</v>
      </c>
      <c r="C61" s="252" t="s">
        <v>368</v>
      </c>
      <c r="D61" s="252" t="s">
        <v>368</v>
      </c>
      <c r="E61" s="252" t="s">
        <v>368</v>
      </c>
      <c r="F61" s="252" t="s">
        <v>366</v>
      </c>
      <c r="G61" s="252" t="s">
        <v>368</v>
      </c>
      <c r="H61" s="252" t="s">
        <v>366</v>
      </c>
      <c r="I61" s="252" t="s">
        <v>366</v>
      </c>
      <c r="J61" s="252" t="s">
        <v>366</v>
      </c>
      <c r="K61" s="252" t="s">
        <v>368</v>
      </c>
      <c r="L61" s="252" t="s">
        <v>368</v>
      </c>
      <c r="M61" s="252" t="s">
        <v>367</v>
      </c>
      <c r="N61" s="252" t="s">
        <v>367</v>
      </c>
      <c r="O61" s="252" t="s">
        <v>367</v>
      </c>
      <c r="P61" s="252" t="s">
        <v>367</v>
      </c>
      <c r="Q61" s="252" t="s">
        <v>367</v>
      </c>
      <c r="R61" s="252" t="s">
        <v>367</v>
      </c>
      <c r="S61" s="252" t="s">
        <v>367</v>
      </c>
      <c r="T61" s="252" t="s">
        <v>367</v>
      </c>
      <c r="U61" s="252" t="s">
        <v>367</v>
      </c>
      <c r="V61" s="252" t="s">
        <v>367</v>
      </c>
    </row>
    <row r="62" spans="1:22">
      <c r="A62" s="252">
        <v>213722</v>
      </c>
      <c r="B62" s="252" t="s">
        <v>81</v>
      </c>
      <c r="C62" s="252" t="s">
        <v>366</v>
      </c>
      <c r="D62" s="252" t="s">
        <v>368</v>
      </c>
      <c r="E62" s="252" t="s">
        <v>366</v>
      </c>
      <c r="F62" s="252" t="s">
        <v>366</v>
      </c>
      <c r="G62" s="252" t="s">
        <v>368</v>
      </c>
      <c r="H62" s="252" t="s">
        <v>366</v>
      </c>
      <c r="I62" s="252" t="s">
        <v>366</v>
      </c>
      <c r="J62" s="252" t="s">
        <v>366</v>
      </c>
      <c r="K62" s="252" t="s">
        <v>368</v>
      </c>
      <c r="L62" s="252" t="s">
        <v>368</v>
      </c>
      <c r="M62" s="252" t="s">
        <v>367</v>
      </c>
      <c r="N62" s="252" t="s">
        <v>367</v>
      </c>
      <c r="O62" s="252" t="s">
        <v>367</v>
      </c>
      <c r="P62" s="252" t="s">
        <v>367</v>
      </c>
      <c r="Q62" s="252" t="s">
        <v>367</v>
      </c>
      <c r="R62" s="252" t="s">
        <v>367</v>
      </c>
      <c r="S62" s="252" t="s">
        <v>367</v>
      </c>
      <c r="T62" s="252" t="s">
        <v>367</v>
      </c>
      <c r="U62" s="252" t="s">
        <v>367</v>
      </c>
      <c r="V62" s="252" t="s">
        <v>367</v>
      </c>
    </row>
    <row r="63" spans="1:22">
      <c r="A63" s="252">
        <v>212624</v>
      </c>
      <c r="B63" s="252" t="s">
        <v>81</v>
      </c>
      <c r="C63" s="252" t="s">
        <v>366</v>
      </c>
      <c r="D63" s="252" t="s">
        <v>368</v>
      </c>
      <c r="E63" s="252" t="s">
        <v>366</v>
      </c>
      <c r="F63" s="252" t="s">
        <v>367</v>
      </c>
      <c r="G63" s="252" t="s">
        <v>367</v>
      </c>
      <c r="H63" s="252" t="s">
        <v>367</v>
      </c>
      <c r="I63" s="252" t="s">
        <v>367</v>
      </c>
      <c r="J63" s="252" t="s">
        <v>368</v>
      </c>
      <c r="K63" s="252" t="s">
        <v>366</v>
      </c>
      <c r="L63" s="252" t="s">
        <v>368</v>
      </c>
      <c r="M63" s="252" t="s">
        <v>367</v>
      </c>
      <c r="N63" s="252" t="s">
        <v>367</v>
      </c>
      <c r="O63" s="252" t="s">
        <v>367</v>
      </c>
      <c r="P63" s="252" t="s">
        <v>367</v>
      </c>
      <c r="Q63" s="252" t="s">
        <v>367</v>
      </c>
      <c r="R63" s="252" t="s">
        <v>367</v>
      </c>
      <c r="S63" s="252" t="s">
        <v>367</v>
      </c>
      <c r="T63" s="252" t="s">
        <v>367</v>
      </c>
      <c r="U63" s="252" t="s">
        <v>367</v>
      </c>
      <c r="V63" s="252" t="s">
        <v>367</v>
      </c>
    </row>
    <row r="64" spans="1:22">
      <c r="A64" s="252">
        <v>214472</v>
      </c>
      <c r="B64" s="252" t="s">
        <v>81</v>
      </c>
      <c r="C64" s="252" t="s">
        <v>366</v>
      </c>
      <c r="D64" s="252" t="s">
        <v>368</v>
      </c>
      <c r="E64" s="252" t="s">
        <v>368</v>
      </c>
      <c r="F64" s="252" t="s">
        <v>368</v>
      </c>
      <c r="G64" s="252" t="s">
        <v>368</v>
      </c>
      <c r="H64" s="252" t="s">
        <v>368</v>
      </c>
      <c r="I64" s="252" t="s">
        <v>368</v>
      </c>
      <c r="J64" s="252" t="s">
        <v>368</v>
      </c>
      <c r="K64" s="252" t="s">
        <v>366</v>
      </c>
      <c r="L64" s="252" t="s">
        <v>368</v>
      </c>
      <c r="M64" s="252" t="s">
        <v>367</v>
      </c>
      <c r="N64" s="252" t="s">
        <v>367</v>
      </c>
      <c r="O64" s="252" t="s">
        <v>367</v>
      </c>
      <c r="P64" s="252" t="s">
        <v>367</v>
      </c>
      <c r="Q64" s="252" t="s">
        <v>367</v>
      </c>
      <c r="R64" s="252" t="s">
        <v>367</v>
      </c>
      <c r="S64" s="252" t="s">
        <v>367</v>
      </c>
      <c r="T64" s="252" t="s">
        <v>367</v>
      </c>
      <c r="U64" s="252" t="s">
        <v>367</v>
      </c>
      <c r="V64" s="252" t="s">
        <v>367</v>
      </c>
    </row>
    <row r="65" spans="1:22">
      <c r="A65" s="252">
        <v>211014</v>
      </c>
      <c r="B65" s="252" t="s">
        <v>81</v>
      </c>
      <c r="C65" s="252" t="s">
        <v>366</v>
      </c>
      <c r="D65" s="252" t="s">
        <v>368</v>
      </c>
      <c r="E65" s="252" t="s">
        <v>368</v>
      </c>
      <c r="F65" s="252" t="s">
        <v>366</v>
      </c>
      <c r="G65" s="252" t="s">
        <v>368</v>
      </c>
      <c r="H65" s="252" t="s">
        <v>368</v>
      </c>
      <c r="I65" s="252" t="s">
        <v>368</v>
      </c>
      <c r="J65" s="252" t="s">
        <v>368</v>
      </c>
      <c r="K65" s="252" t="s">
        <v>366</v>
      </c>
      <c r="L65" s="252" t="s">
        <v>368</v>
      </c>
      <c r="M65" s="252" t="s">
        <v>367</v>
      </c>
      <c r="N65" s="252" t="s">
        <v>367</v>
      </c>
      <c r="O65" s="252" t="s">
        <v>367</v>
      </c>
      <c r="P65" s="252" t="s">
        <v>367</v>
      </c>
      <c r="Q65" s="252" t="s">
        <v>367</v>
      </c>
      <c r="R65" s="252" t="s">
        <v>367</v>
      </c>
      <c r="S65" s="252" t="s">
        <v>367</v>
      </c>
      <c r="T65" s="252" t="s">
        <v>367</v>
      </c>
      <c r="U65" s="252" t="s">
        <v>367</v>
      </c>
      <c r="V65" s="252" t="s">
        <v>367</v>
      </c>
    </row>
    <row r="66" spans="1:22">
      <c r="A66" s="252">
        <v>214335</v>
      </c>
      <c r="B66" s="252" t="s">
        <v>81</v>
      </c>
      <c r="C66" s="252" t="s">
        <v>368</v>
      </c>
      <c r="D66" s="252" t="s">
        <v>366</v>
      </c>
      <c r="E66" s="252" t="s">
        <v>366</v>
      </c>
      <c r="F66" s="252" t="s">
        <v>366</v>
      </c>
      <c r="G66" s="252" t="s">
        <v>368</v>
      </c>
      <c r="H66" s="252" t="s">
        <v>368</v>
      </c>
      <c r="I66" s="252" t="s">
        <v>368</v>
      </c>
      <c r="J66" s="252" t="s">
        <v>368</v>
      </c>
      <c r="K66" s="252" t="s">
        <v>366</v>
      </c>
      <c r="L66" s="252" t="s">
        <v>368</v>
      </c>
      <c r="M66" s="252" t="s">
        <v>367</v>
      </c>
      <c r="N66" s="252" t="s">
        <v>367</v>
      </c>
      <c r="O66" s="252" t="s">
        <v>367</v>
      </c>
      <c r="P66" s="252" t="s">
        <v>367</v>
      </c>
      <c r="Q66" s="252" t="s">
        <v>367</v>
      </c>
      <c r="R66" s="252" t="s">
        <v>367</v>
      </c>
      <c r="S66" s="252" t="s">
        <v>367</v>
      </c>
      <c r="T66" s="252" t="s">
        <v>367</v>
      </c>
      <c r="U66" s="252" t="s">
        <v>367</v>
      </c>
      <c r="V66" s="252" t="s">
        <v>367</v>
      </c>
    </row>
    <row r="67" spans="1:22">
      <c r="A67" s="252">
        <v>211507</v>
      </c>
      <c r="B67" s="252" t="s">
        <v>81</v>
      </c>
      <c r="C67" s="252" t="s">
        <v>368</v>
      </c>
      <c r="D67" s="252" t="s">
        <v>366</v>
      </c>
      <c r="E67" s="252" t="s">
        <v>366</v>
      </c>
      <c r="F67" s="252" t="s">
        <v>368</v>
      </c>
      <c r="G67" s="252" t="s">
        <v>368</v>
      </c>
      <c r="H67" s="252" t="s">
        <v>368</v>
      </c>
      <c r="I67" s="252" t="s">
        <v>366</v>
      </c>
      <c r="J67" s="252" t="s">
        <v>368</v>
      </c>
      <c r="K67" s="252" t="s">
        <v>366</v>
      </c>
      <c r="L67" s="252" t="s">
        <v>368</v>
      </c>
      <c r="M67" s="252" t="s">
        <v>367</v>
      </c>
      <c r="N67" s="252" t="s">
        <v>367</v>
      </c>
      <c r="O67" s="252" t="s">
        <v>367</v>
      </c>
      <c r="P67" s="252" t="s">
        <v>367</v>
      </c>
      <c r="Q67" s="252" t="s">
        <v>367</v>
      </c>
      <c r="R67" s="252" t="s">
        <v>367</v>
      </c>
      <c r="S67" s="252" t="s">
        <v>367</v>
      </c>
      <c r="T67" s="252" t="s">
        <v>367</v>
      </c>
      <c r="U67" s="252" t="s">
        <v>367</v>
      </c>
      <c r="V67" s="252" t="s">
        <v>367</v>
      </c>
    </row>
    <row r="68" spans="1:22">
      <c r="A68" s="252">
        <v>214373</v>
      </c>
      <c r="B68" s="252" t="s">
        <v>81</v>
      </c>
      <c r="C68" s="252" t="s">
        <v>368</v>
      </c>
      <c r="D68" s="252" t="s">
        <v>366</v>
      </c>
      <c r="E68" s="252" t="s">
        <v>368</v>
      </c>
      <c r="F68" s="252" t="s">
        <v>366</v>
      </c>
      <c r="G68" s="252" t="s">
        <v>368</v>
      </c>
      <c r="H68" s="252" t="s">
        <v>368</v>
      </c>
      <c r="I68" s="252" t="s">
        <v>366</v>
      </c>
      <c r="J68" s="252" t="s">
        <v>368</v>
      </c>
      <c r="K68" s="252" t="s">
        <v>366</v>
      </c>
      <c r="L68" s="252" t="s">
        <v>368</v>
      </c>
      <c r="M68" s="252" t="s">
        <v>367</v>
      </c>
      <c r="N68" s="252" t="s">
        <v>367</v>
      </c>
      <c r="O68" s="252" t="s">
        <v>367</v>
      </c>
      <c r="P68" s="252" t="s">
        <v>367</v>
      </c>
      <c r="Q68" s="252" t="s">
        <v>367</v>
      </c>
      <c r="R68" s="252" t="s">
        <v>367</v>
      </c>
      <c r="S68" s="252" t="s">
        <v>367</v>
      </c>
      <c r="T68" s="252" t="s">
        <v>367</v>
      </c>
      <c r="U68" s="252" t="s">
        <v>367</v>
      </c>
      <c r="V68" s="252" t="s">
        <v>367</v>
      </c>
    </row>
    <row r="69" spans="1:22">
      <c r="A69" s="252">
        <v>214524</v>
      </c>
      <c r="B69" s="252" t="s">
        <v>81</v>
      </c>
      <c r="C69" s="252" t="s">
        <v>366</v>
      </c>
      <c r="D69" s="252" t="s">
        <v>368</v>
      </c>
      <c r="E69" s="252" t="s">
        <v>368</v>
      </c>
      <c r="F69" s="252" t="s">
        <v>366</v>
      </c>
      <c r="G69" s="252" t="s">
        <v>366</v>
      </c>
      <c r="H69" s="252" t="s">
        <v>368</v>
      </c>
      <c r="I69" s="252" t="s">
        <v>366</v>
      </c>
      <c r="J69" s="252" t="s">
        <v>368</v>
      </c>
      <c r="K69" s="252" t="s">
        <v>366</v>
      </c>
      <c r="L69" s="252" t="s">
        <v>368</v>
      </c>
      <c r="M69" s="252" t="s">
        <v>367</v>
      </c>
      <c r="N69" s="252" t="s">
        <v>367</v>
      </c>
      <c r="O69" s="252" t="s">
        <v>367</v>
      </c>
      <c r="P69" s="252" t="s">
        <v>367</v>
      </c>
      <c r="Q69" s="252" t="s">
        <v>367</v>
      </c>
      <c r="R69" s="252" t="s">
        <v>367</v>
      </c>
      <c r="S69" s="252" t="s">
        <v>367</v>
      </c>
      <c r="T69" s="252" t="s">
        <v>367</v>
      </c>
      <c r="U69" s="252" t="s">
        <v>367</v>
      </c>
      <c r="V69" s="252" t="s">
        <v>367</v>
      </c>
    </row>
    <row r="70" spans="1:22">
      <c r="A70" s="253">
        <v>213400</v>
      </c>
      <c r="B70" s="252" t="s">
        <v>81</v>
      </c>
      <c r="C70" s="252" t="s">
        <v>366</v>
      </c>
      <c r="D70" s="252" t="s">
        <v>366</v>
      </c>
      <c r="E70" s="252" t="s">
        <v>366</v>
      </c>
      <c r="F70" s="252" t="s">
        <v>368</v>
      </c>
      <c r="G70" s="252" t="s">
        <v>368</v>
      </c>
      <c r="H70" s="252" t="s">
        <v>366</v>
      </c>
      <c r="I70" s="252" t="s">
        <v>368</v>
      </c>
      <c r="J70" s="252" t="s">
        <v>366</v>
      </c>
      <c r="K70" s="252" t="s">
        <v>368</v>
      </c>
      <c r="L70" s="252" t="s">
        <v>366</v>
      </c>
      <c r="M70" s="252" t="s">
        <v>367</v>
      </c>
      <c r="N70" s="252" t="s">
        <v>367</v>
      </c>
      <c r="O70" s="252" t="s">
        <v>367</v>
      </c>
      <c r="P70" s="252" t="s">
        <v>367</v>
      </c>
      <c r="Q70" s="252" t="s">
        <v>367</v>
      </c>
      <c r="R70" s="252" t="s">
        <v>367</v>
      </c>
      <c r="S70" s="252" t="s">
        <v>367</v>
      </c>
      <c r="T70" s="252" t="s">
        <v>367</v>
      </c>
      <c r="U70" s="252" t="s">
        <v>367</v>
      </c>
      <c r="V70" s="252" t="s">
        <v>367</v>
      </c>
    </row>
    <row r="71" spans="1:22">
      <c r="A71" s="252">
        <v>213008</v>
      </c>
      <c r="B71" s="252" t="s">
        <v>81</v>
      </c>
      <c r="C71" s="252" t="s">
        <v>368</v>
      </c>
      <c r="D71" s="252" t="s">
        <v>368</v>
      </c>
      <c r="E71" s="252" t="s">
        <v>368</v>
      </c>
      <c r="F71" s="252" t="s">
        <v>366</v>
      </c>
      <c r="G71" s="252" t="s">
        <v>366</v>
      </c>
      <c r="H71" s="252" t="s">
        <v>366</v>
      </c>
      <c r="I71" s="252" t="s">
        <v>368</v>
      </c>
      <c r="J71" s="252" t="s">
        <v>366</v>
      </c>
      <c r="K71" s="252" t="s">
        <v>368</v>
      </c>
      <c r="L71" s="252" t="s">
        <v>366</v>
      </c>
      <c r="M71" s="252" t="s">
        <v>367</v>
      </c>
      <c r="N71" s="252" t="s">
        <v>367</v>
      </c>
      <c r="O71" s="252" t="s">
        <v>367</v>
      </c>
      <c r="P71" s="252" t="s">
        <v>367</v>
      </c>
      <c r="Q71" s="252" t="s">
        <v>367</v>
      </c>
      <c r="R71" s="252" t="s">
        <v>367</v>
      </c>
      <c r="S71" s="252" t="s">
        <v>367</v>
      </c>
      <c r="T71" s="252" t="s">
        <v>367</v>
      </c>
      <c r="U71" s="252" t="s">
        <v>367</v>
      </c>
      <c r="V71" s="252" t="s">
        <v>367</v>
      </c>
    </row>
    <row r="72" spans="1:22">
      <c r="A72" s="252">
        <v>212406</v>
      </c>
      <c r="B72" s="252" t="s">
        <v>81</v>
      </c>
      <c r="C72" s="252" t="s">
        <v>368</v>
      </c>
      <c r="D72" s="252" t="s">
        <v>368</v>
      </c>
      <c r="E72" s="252" t="s">
        <v>368</v>
      </c>
      <c r="F72" s="252" t="s">
        <v>366</v>
      </c>
      <c r="G72" s="252" t="s">
        <v>366</v>
      </c>
      <c r="H72" s="252" t="s">
        <v>366</v>
      </c>
      <c r="I72" s="252" t="s">
        <v>368</v>
      </c>
      <c r="J72" s="252" t="s">
        <v>366</v>
      </c>
      <c r="K72" s="252" t="s">
        <v>368</v>
      </c>
      <c r="L72" s="252" t="s">
        <v>366</v>
      </c>
      <c r="M72" s="252" t="s">
        <v>367</v>
      </c>
      <c r="N72" s="252" t="s">
        <v>367</v>
      </c>
      <c r="O72" s="252" t="s">
        <v>367</v>
      </c>
      <c r="P72" s="252" t="s">
        <v>367</v>
      </c>
      <c r="Q72" s="252" t="s">
        <v>367</v>
      </c>
      <c r="R72" s="252" t="s">
        <v>367</v>
      </c>
      <c r="S72" s="252" t="s">
        <v>367</v>
      </c>
      <c r="T72" s="252" t="s">
        <v>367</v>
      </c>
      <c r="U72" s="252" t="s">
        <v>367</v>
      </c>
      <c r="V72" s="252" t="s">
        <v>367</v>
      </c>
    </row>
    <row r="73" spans="1:22">
      <c r="A73" s="252">
        <v>211605</v>
      </c>
      <c r="B73" s="252" t="s">
        <v>81</v>
      </c>
      <c r="C73" s="252" t="s">
        <v>366</v>
      </c>
      <c r="D73" s="252" t="s">
        <v>368</v>
      </c>
      <c r="E73" s="252" t="s">
        <v>368</v>
      </c>
      <c r="F73" s="252" t="s">
        <v>366</v>
      </c>
      <c r="G73" s="252" t="s">
        <v>366</v>
      </c>
      <c r="H73" s="252" t="s">
        <v>367</v>
      </c>
      <c r="I73" s="252" t="s">
        <v>366</v>
      </c>
      <c r="J73" s="252" t="s">
        <v>367</v>
      </c>
      <c r="K73" s="252" t="s">
        <v>366</v>
      </c>
      <c r="L73" s="252" t="s">
        <v>366</v>
      </c>
      <c r="M73" s="252" t="s">
        <v>367</v>
      </c>
      <c r="N73" s="252" t="s">
        <v>367</v>
      </c>
      <c r="O73" s="252" t="s">
        <v>367</v>
      </c>
      <c r="P73" s="252" t="s">
        <v>367</v>
      </c>
      <c r="Q73" s="252" t="s">
        <v>367</v>
      </c>
      <c r="R73" s="252" t="s">
        <v>367</v>
      </c>
      <c r="S73" s="252" t="s">
        <v>367</v>
      </c>
      <c r="T73" s="252" t="s">
        <v>367</v>
      </c>
      <c r="U73" s="252" t="s">
        <v>367</v>
      </c>
      <c r="V73" s="252" t="s">
        <v>367</v>
      </c>
    </row>
    <row r="74" spans="1:22">
      <c r="A74" s="252">
        <v>212003</v>
      </c>
      <c r="B74" s="252" t="s">
        <v>81</v>
      </c>
      <c r="C74" s="252" t="s">
        <v>366</v>
      </c>
      <c r="D74" s="252" t="s">
        <v>368</v>
      </c>
      <c r="E74" s="252" t="s">
        <v>366</v>
      </c>
      <c r="F74" s="252" t="s">
        <v>366</v>
      </c>
      <c r="G74" s="252" t="s">
        <v>368</v>
      </c>
      <c r="H74" s="252" t="s">
        <v>366</v>
      </c>
      <c r="I74" s="252" t="s">
        <v>366</v>
      </c>
      <c r="J74" s="252" t="s">
        <v>366</v>
      </c>
      <c r="K74" s="252" t="s">
        <v>366</v>
      </c>
      <c r="L74" s="252" t="s">
        <v>366</v>
      </c>
      <c r="M74" s="252" t="s">
        <v>367</v>
      </c>
      <c r="N74" s="252" t="s">
        <v>367</v>
      </c>
      <c r="O74" s="252" t="s">
        <v>367</v>
      </c>
      <c r="P74" s="252" t="s">
        <v>367</v>
      </c>
      <c r="Q74" s="252" t="s">
        <v>367</v>
      </c>
      <c r="R74" s="252" t="s">
        <v>367</v>
      </c>
      <c r="S74" s="252" t="s">
        <v>367</v>
      </c>
      <c r="T74" s="252" t="s">
        <v>367</v>
      </c>
      <c r="U74" s="252" t="s">
        <v>367</v>
      </c>
      <c r="V74" s="252" t="s">
        <v>367</v>
      </c>
    </row>
    <row r="75" spans="1:22">
      <c r="A75" s="253">
        <v>208822</v>
      </c>
      <c r="B75" s="252" t="s">
        <v>81</v>
      </c>
      <c r="C75" s="252" t="s">
        <v>366</v>
      </c>
      <c r="D75" s="252" t="s">
        <v>368</v>
      </c>
      <c r="E75" s="252" t="s">
        <v>368</v>
      </c>
      <c r="F75" s="252" t="s">
        <v>368</v>
      </c>
      <c r="G75" s="252" t="s">
        <v>366</v>
      </c>
      <c r="H75" s="252" t="s">
        <v>366</v>
      </c>
      <c r="I75" s="252" t="s">
        <v>366</v>
      </c>
      <c r="J75" s="252" t="s">
        <v>366</v>
      </c>
      <c r="K75" s="252" t="s">
        <v>366</v>
      </c>
      <c r="L75" s="252" t="s">
        <v>366</v>
      </c>
      <c r="M75" s="252" t="s">
        <v>367</v>
      </c>
      <c r="N75" s="252" t="s">
        <v>367</v>
      </c>
      <c r="O75" s="252" t="s">
        <v>367</v>
      </c>
      <c r="P75" s="252" t="s">
        <v>367</v>
      </c>
      <c r="Q75" s="252" t="s">
        <v>367</v>
      </c>
      <c r="R75" s="252" t="s">
        <v>367</v>
      </c>
      <c r="S75" s="252" t="s">
        <v>367</v>
      </c>
      <c r="T75" s="252" t="s">
        <v>367</v>
      </c>
      <c r="U75" s="252" t="s">
        <v>367</v>
      </c>
      <c r="V75" s="252" t="s">
        <v>367</v>
      </c>
    </row>
    <row r="76" spans="1:22">
      <c r="A76" s="253">
        <v>210595</v>
      </c>
      <c r="B76" s="252" t="s">
        <v>81</v>
      </c>
      <c r="C76" s="252" t="s">
        <v>368</v>
      </c>
      <c r="D76" s="252" t="s">
        <v>368</v>
      </c>
      <c r="E76" s="252" t="s">
        <v>366</v>
      </c>
      <c r="F76" s="252" t="s">
        <v>368</v>
      </c>
      <c r="G76" s="252" t="s">
        <v>366</v>
      </c>
      <c r="H76" s="252" t="s">
        <v>366</v>
      </c>
      <c r="I76" s="252" t="s">
        <v>366</v>
      </c>
      <c r="J76" s="252" t="s">
        <v>366</v>
      </c>
      <c r="K76" s="252" t="s">
        <v>366</v>
      </c>
      <c r="L76" s="252" t="s">
        <v>366</v>
      </c>
      <c r="M76" s="252" t="s">
        <v>367</v>
      </c>
      <c r="N76" s="252" t="s">
        <v>367</v>
      </c>
      <c r="O76" s="252" t="s">
        <v>367</v>
      </c>
      <c r="P76" s="252" t="s">
        <v>367</v>
      </c>
      <c r="Q76" s="252" t="s">
        <v>367</v>
      </c>
      <c r="R76" s="252" t="s">
        <v>367</v>
      </c>
      <c r="S76" s="252" t="s">
        <v>367</v>
      </c>
      <c r="T76" s="252" t="s">
        <v>367</v>
      </c>
      <c r="U76" s="252" t="s">
        <v>367</v>
      </c>
      <c r="V76" s="252" t="s">
        <v>367</v>
      </c>
    </row>
    <row r="77" spans="1:22">
      <c r="A77" s="253">
        <v>212737</v>
      </c>
      <c r="B77" s="252" t="s">
        <v>81</v>
      </c>
      <c r="C77" s="252" t="s">
        <v>366</v>
      </c>
      <c r="D77" s="252" t="s">
        <v>368</v>
      </c>
      <c r="E77" s="252" t="s">
        <v>366</v>
      </c>
      <c r="F77" s="252" t="s">
        <v>366</v>
      </c>
      <c r="G77" s="252" t="s">
        <v>366</v>
      </c>
      <c r="H77" s="252" t="s">
        <v>368</v>
      </c>
      <c r="I77" s="252" t="s">
        <v>366</v>
      </c>
      <c r="J77" s="252" t="s">
        <v>368</v>
      </c>
      <c r="K77" s="252" t="s">
        <v>366</v>
      </c>
      <c r="L77" s="252" t="s">
        <v>368</v>
      </c>
      <c r="M77" s="252" t="s">
        <v>368</v>
      </c>
      <c r="N77" s="252" t="s">
        <v>367</v>
      </c>
      <c r="O77" s="252" t="s">
        <v>367</v>
      </c>
      <c r="P77" s="252" t="s">
        <v>367</v>
      </c>
      <c r="Q77" s="252" t="s">
        <v>367</v>
      </c>
      <c r="R77" s="252" t="s">
        <v>367</v>
      </c>
      <c r="S77" s="252" t="s">
        <v>367</v>
      </c>
      <c r="T77" s="252" t="s">
        <v>367</v>
      </c>
      <c r="U77" s="252" t="s">
        <v>367</v>
      </c>
      <c r="V77" s="252" t="s">
        <v>367</v>
      </c>
    </row>
    <row r="78" spans="1:22">
      <c r="A78" s="253">
        <v>213262</v>
      </c>
      <c r="B78" s="252" t="s">
        <v>81</v>
      </c>
      <c r="C78" s="252" t="s">
        <v>366</v>
      </c>
      <c r="D78" s="252" t="s">
        <v>368</v>
      </c>
      <c r="E78" s="252" t="s">
        <v>368</v>
      </c>
      <c r="F78" s="252" t="s">
        <v>368</v>
      </c>
      <c r="G78" s="252" t="s">
        <v>368</v>
      </c>
      <c r="H78" s="252" t="s">
        <v>368</v>
      </c>
      <c r="I78" s="252" t="s">
        <v>366</v>
      </c>
      <c r="J78" s="252" t="s">
        <v>366</v>
      </c>
      <c r="K78" s="252" t="s">
        <v>366</v>
      </c>
      <c r="L78" s="252" t="s">
        <v>368</v>
      </c>
      <c r="M78" s="252" t="s">
        <v>368</v>
      </c>
      <c r="N78" s="252" t="s">
        <v>367</v>
      </c>
      <c r="O78" s="252" t="s">
        <v>367</v>
      </c>
      <c r="P78" s="252" t="s">
        <v>367</v>
      </c>
      <c r="Q78" s="252" t="s">
        <v>367</v>
      </c>
      <c r="R78" s="252" t="s">
        <v>367</v>
      </c>
      <c r="S78" s="252" t="s">
        <v>367</v>
      </c>
      <c r="T78" s="252" t="s">
        <v>367</v>
      </c>
      <c r="U78" s="252" t="s">
        <v>367</v>
      </c>
      <c r="V78" s="252" t="s">
        <v>367</v>
      </c>
    </row>
    <row r="79" spans="1:22">
      <c r="A79" s="252">
        <v>210191</v>
      </c>
      <c r="B79" s="252" t="s">
        <v>81</v>
      </c>
      <c r="C79" s="252" t="s">
        <v>366</v>
      </c>
      <c r="D79" s="252" t="s">
        <v>366</v>
      </c>
      <c r="E79" s="252" t="s">
        <v>366</v>
      </c>
      <c r="F79" s="252" t="s">
        <v>368</v>
      </c>
      <c r="G79" s="252" t="s">
        <v>366</v>
      </c>
      <c r="H79" s="252" t="s">
        <v>368</v>
      </c>
      <c r="I79" s="252" t="s">
        <v>366</v>
      </c>
      <c r="J79" s="252" t="s">
        <v>366</v>
      </c>
      <c r="K79" s="252" t="s">
        <v>366</v>
      </c>
      <c r="L79" s="252" t="s">
        <v>366</v>
      </c>
      <c r="M79" s="252" t="s">
        <v>368</v>
      </c>
      <c r="N79" s="252" t="s">
        <v>367</v>
      </c>
      <c r="O79" s="252" t="s">
        <v>367</v>
      </c>
      <c r="P79" s="252" t="s">
        <v>367</v>
      </c>
      <c r="Q79" s="252" t="s">
        <v>367</v>
      </c>
      <c r="R79" s="252" t="s">
        <v>367</v>
      </c>
      <c r="S79" s="252" t="s">
        <v>367</v>
      </c>
      <c r="T79" s="252" t="s">
        <v>367</v>
      </c>
      <c r="U79" s="252" t="s">
        <v>367</v>
      </c>
      <c r="V79" s="252" t="s">
        <v>367</v>
      </c>
    </row>
    <row r="80" spans="1:22">
      <c r="A80" s="252">
        <v>214566</v>
      </c>
      <c r="B80" s="252" t="s">
        <v>81</v>
      </c>
      <c r="C80" s="252" t="s">
        <v>366</v>
      </c>
      <c r="D80" s="252" t="s">
        <v>368</v>
      </c>
      <c r="E80" s="252" t="s">
        <v>366</v>
      </c>
      <c r="F80" s="252" t="s">
        <v>368</v>
      </c>
      <c r="G80" s="252" t="s">
        <v>368</v>
      </c>
      <c r="H80" s="252" t="s">
        <v>367</v>
      </c>
      <c r="I80" s="252" t="s">
        <v>368</v>
      </c>
      <c r="J80" s="252" t="s">
        <v>366</v>
      </c>
      <c r="K80" s="252" t="s">
        <v>368</v>
      </c>
      <c r="L80" s="252" t="s">
        <v>368</v>
      </c>
      <c r="M80" s="252" t="s">
        <v>368</v>
      </c>
      <c r="N80" s="252" t="s">
        <v>368</v>
      </c>
      <c r="O80" s="252" t="s">
        <v>367</v>
      </c>
      <c r="P80" s="252" t="s">
        <v>367</v>
      </c>
      <c r="Q80" s="252" t="s">
        <v>367</v>
      </c>
      <c r="R80" s="252" t="s">
        <v>367</v>
      </c>
      <c r="S80" s="252" t="s">
        <v>367</v>
      </c>
      <c r="T80" s="252" t="s">
        <v>367</v>
      </c>
      <c r="U80" s="252" t="s">
        <v>367</v>
      </c>
      <c r="V80" s="252" t="s">
        <v>367</v>
      </c>
    </row>
    <row r="81" spans="1:22">
      <c r="A81" s="252">
        <v>212647</v>
      </c>
      <c r="B81" s="252" t="s">
        <v>81</v>
      </c>
      <c r="C81" s="252" t="s">
        <v>368</v>
      </c>
      <c r="D81" s="252" t="s">
        <v>368</v>
      </c>
      <c r="E81" s="252" t="s">
        <v>366</v>
      </c>
      <c r="F81" s="252" t="s">
        <v>366</v>
      </c>
      <c r="G81" s="252" t="s">
        <v>368</v>
      </c>
      <c r="H81" s="252" t="s">
        <v>367</v>
      </c>
      <c r="I81" s="252" t="s">
        <v>368</v>
      </c>
      <c r="J81" s="252" t="s">
        <v>366</v>
      </c>
      <c r="K81" s="252" t="s">
        <v>368</v>
      </c>
      <c r="L81" s="252" t="s">
        <v>366</v>
      </c>
      <c r="M81" s="252" t="s">
        <v>368</v>
      </c>
      <c r="N81" s="252" t="s">
        <v>368</v>
      </c>
      <c r="O81" s="252" t="s">
        <v>367</v>
      </c>
      <c r="P81" s="252" t="s">
        <v>367</v>
      </c>
      <c r="Q81" s="252" t="s">
        <v>367</v>
      </c>
      <c r="R81" s="252" t="s">
        <v>367</v>
      </c>
      <c r="S81" s="252" t="s">
        <v>367</v>
      </c>
      <c r="T81" s="252" t="s">
        <v>367</v>
      </c>
      <c r="U81" s="252" t="s">
        <v>367</v>
      </c>
      <c r="V81" s="252" t="s">
        <v>367</v>
      </c>
    </row>
    <row r="82" spans="1:22">
      <c r="A82" s="252">
        <v>212769</v>
      </c>
      <c r="B82" s="252" t="s">
        <v>81</v>
      </c>
      <c r="C82" s="252" t="s">
        <v>366</v>
      </c>
      <c r="D82" s="252" t="s">
        <v>368</v>
      </c>
      <c r="E82" s="252" t="s">
        <v>366</v>
      </c>
      <c r="F82" s="252" t="s">
        <v>368</v>
      </c>
      <c r="G82" s="252" t="s">
        <v>368</v>
      </c>
      <c r="H82" s="252" t="s">
        <v>367</v>
      </c>
      <c r="I82" s="252" t="s">
        <v>368</v>
      </c>
      <c r="J82" s="252" t="s">
        <v>367</v>
      </c>
      <c r="K82" s="252" t="s">
        <v>366</v>
      </c>
      <c r="L82" s="252" t="s">
        <v>366</v>
      </c>
      <c r="M82" s="252" t="s">
        <v>368</v>
      </c>
      <c r="N82" s="252" t="s">
        <v>368</v>
      </c>
      <c r="O82" s="252" t="s">
        <v>367</v>
      </c>
      <c r="P82" s="252" t="s">
        <v>367</v>
      </c>
      <c r="Q82" s="252" t="s">
        <v>367</v>
      </c>
      <c r="R82" s="252" t="s">
        <v>367</v>
      </c>
      <c r="S82" s="252" t="s">
        <v>367</v>
      </c>
      <c r="T82" s="252" t="s">
        <v>367</v>
      </c>
      <c r="U82" s="252" t="s">
        <v>367</v>
      </c>
      <c r="V82" s="252" t="s">
        <v>367</v>
      </c>
    </row>
    <row r="83" spans="1:22">
      <c r="A83" s="253">
        <v>213857</v>
      </c>
      <c r="B83" s="252" t="s">
        <v>81</v>
      </c>
      <c r="C83" s="252" t="s">
        <v>368</v>
      </c>
      <c r="D83" s="252" t="s">
        <v>366</v>
      </c>
      <c r="E83" s="252" t="s">
        <v>368</v>
      </c>
      <c r="F83" s="252" t="s">
        <v>368</v>
      </c>
      <c r="G83" s="252" t="s">
        <v>366</v>
      </c>
      <c r="H83" s="252" t="s">
        <v>366</v>
      </c>
      <c r="I83" s="252" t="s">
        <v>368</v>
      </c>
      <c r="J83" s="252" t="s">
        <v>366</v>
      </c>
      <c r="K83" s="252" t="s">
        <v>366</v>
      </c>
      <c r="L83" s="252" t="s">
        <v>366</v>
      </c>
      <c r="M83" s="252" t="s">
        <v>368</v>
      </c>
      <c r="N83" s="252" t="s">
        <v>368</v>
      </c>
      <c r="O83" s="252" t="s">
        <v>367</v>
      </c>
      <c r="P83" s="252" t="s">
        <v>367</v>
      </c>
      <c r="Q83" s="252" t="s">
        <v>367</v>
      </c>
      <c r="R83" s="252" t="s">
        <v>367</v>
      </c>
      <c r="S83" s="252" t="s">
        <v>367</v>
      </c>
      <c r="T83" s="252" t="s">
        <v>367</v>
      </c>
      <c r="U83" s="252" t="s">
        <v>367</v>
      </c>
      <c r="V83" s="252" t="s">
        <v>367</v>
      </c>
    </row>
    <row r="84" spans="1:22">
      <c r="A84" s="252">
        <v>214496</v>
      </c>
      <c r="B84" s="252" t="s">
        <v>81</v>
      </c>
      <c r="C84" s="252" t="s">
        <v>368</v>
      </c>
      <c r="D84" s="252" t="s">
        <v>368</v>
      </c>
      <c r="E84" s="252" t="s">
        <v>368</v>
      </c>
      <c r="F84" s="252" t="s">
        <v>368</v>
      </c>
      <c r="G84" s="252" t="s">
        <v>368</v>
      </c>
      <c r="H84" s="252" t="s">
        <v>367</v>
      </c>
      <c r="I84" s="252" t="s">
        <v>368</v>
      </c>
      <c r="J84" s="252" t="s">
        <v>366</v>
      </c>
      <c r="K84" s="252" t="s">
        <v>368</v>
      </c>
      <c r="L84" s="252" t="s">
        <v>367</v>
      </c>
      <c r="M84" s="252" t="s">
        <v>368</v>
      </c>
      <c r="N84" s="252" t="s">
        <v>366</v>
      </c>
      <c r="O84" s="252" t="s">
        <v>367</v>
      </c>
      <c r="P84" s="252" t="s">
        <v>367</v>
      </c>
      <c r="Q84" s="252" t="s">
        <v>367</v>
      </c>
      <c r="R84" s="252" t="s">
        <v>367</v>
      </c>
      <c r="S84" s="252" t="s">
        <v>367</v>
      </c>
      <c r="T84" s="252" t="s">
        <v>367</v>
      </c>
      <c r="U84" s="252" t="s">
        <v>367</v>
      </c>
      <c r="V84" s="252" t="s">
        <v>367</v>
      </c>
    </row>
    <row r="85" spans="1:22">
      <c r="A85" s="252">
        <v>214468</v>
      </c>
      <c r="B85" s="252" t="s">
        <v>81</v>
      </c>
      <c r="C85" s="252" t="s">
        <v>366</v>
      </c>
      <c r="D85" s="252" t="s">
        <v>368</v>
      </c>
      <c r="E85" s="252" t="s">
        <v>368</v>
      </c>
      <c r="F85" s="252" t="s">
        <v>366</v>
      </c>
      <c r="G85" s="252" t="s">
        <v>368</v>
      </c>
      <c r="H85" s="252" t="s">
        <v>368</v>
      </c>
      <c r="I85" s="252" t="s">
        <v>366</v>
      </c>
      <c r="J85" s="252" t="s">
        <v>368</v>
      </c>
      <c r="K85" s="252" t="s">
        <v>368</v>
      </c>
      <c r="L85" s="252" t="s">
        <v>368</v>
      </c>
      <c r="M85" s="252" t="s">
        <v>367</v>
      </c>
      <c r="N85" s="252" t="s">
        <v>367</v>
      </c>
      <c r="O85" s="252" t="s">
        <v>368</v>
      </c>
      <c r="P85" s="252" t="s">
        <v>367</v>
      </c>
      <c r="Q85" s="252" t="s">
        <v>367</v>
      </c>
      <c r="R85" s="252" t="s">
        <v>367</v>
      </c>
      <c r="S85" s="252" t="s">
        <v>367</v>
      </c>
      <c r="T85" s="252" t="s">
        <v>367</v>
      </c>
      <c r="U85" s="252" t="s">
        <v>367</v>
      </c>
      <c r="V85" s="252" t="s">
        <v>367</v>
      </c>
    </row>
    <row r="86" spans="1:22">
      <c r="A86" s="252">
        <v>214129</v>
      </c>
      <c r="B86" s="252" t="s">
        <v>81</v>
      </c>
      <c r="C86" s="252" t="s">
        <v>368</v>
      </c>
      <c r="D86" s="252" t="s">
        <v>368</v>
      </c>
      <c r="E86" s="252" t="s">
        <v>368</v>
      </c>
      <c r="F86" s="252" t="s">
        <v>366</v>
      </c>
      <c r="G86" s="252" t="s">
        <v>368</v>
      </c>
      <c r="H86" s="252" t="s">
        <v>368</v>
      </c>
      <c r="I86" s="252" t="s">
        <v>368</v>
      </c>
      <c r="J86" s="252" t="s">
        <v>366</v>
      </c>
      <c r="K86" s="252" t="s">
        <v>368</v>
      </c>
      <c r="L86" s="252" t="s">
        <v>368</v>
      </c>
      <c r="M86" s="252" t="s">
        <v>367</v>
      </c>
      <c r="N86" s="252" t="s">
        <v>367</v>
      </c>
      <c r="O86" s="252" t="s">
        <v>368</v>
      </c>
      <c r="P86" s="252" t="s">
        <v>367</v>
      </c>
      <c r="Q86" s="252" t="s">
        <v>367</v>
      </c>
      <c r="R86" s="252" t="s">
        <v>367</v>
      </c>
      <c r="S86" s="252" t="s">
        <v>367</v>
      </c>
      <c r="T86" s="252" t="s">
        <v>367</v>
      </c>
      <c r="U86" s="252" t="s">
        <v>367</v>
      </c>
      <c r="V86" s="252" t="s">
        <v>367</v>
      </c>
    </row>
    <row r="87" spans="1:22">
      <c r="A87" s="253">
        <v>213256</v>
      </c>
      <c r="B87" s="252" t="s">
        <v>81</v>
      </c>
      <c r="C87" s="252" t="s">
        <v>368</v>
      </c>
      <c r="D87" s="252" t="s">
        <v>366</v>
      </c>
      <c r="E87" s="252" t="s">
        <v>368</v>
      </c>
      <c r="F87" s="252" t="s">
        <v>366</v>
      </c>
      <c r="G87" s="252" t="s">
        <v>368</v>
      </c>
      <c r="H87" s="252" t="s">
        <v>368</v>
      </c>
      <c r="I87" s="252" t="s">
        <v>366</v>
      </c>
      <c r="J87" s="252" t="s">
        <v>366</v>
      </c>
      <c r="K87" s="252" t="s">
        <v>368</v>
      </c>
      <c r="L87" s="252" t="s">
        <v>368</v>
      </c>
      <c r="M87" s="252" t="s">
        <v>367</v>
      </c>
      <c r="N87" s="252" t="s">
        <v>367</v>
      </c>
      <c r="O87" s="252" t="s">
        <v>368</v>
      </c>
      <c r="P87" s="252" t="s">
        <v>367</v>
      </c>
      <c r="Q87" s="252" t="s">
        <v>367</v>
      </c>
      <c r="R87" s="252" t="s">
        <v>367</v>
      </c>
      <c r="S87" s="252" t="s">
        <v>367</v>
      </c>
      <c r="T87" s="252" t="s">
        <v>367</v>
      </c>
      <c r="U87" s="252" t="s">
        <v>367</v>
      </c>
      <c r="V87" s="252" t="s">
        <v>367</v>
      </c>
    </row>
    <row r="88" spans="1:22">
      <c r="A88" s="252">
        <v>214115</v>
      </c>
      <c r="B88" s="252" t="s">
        <v>81</v>
      </c>
      <c r="C88" s="252" t="s">
        <v>366</v>
      </c>
      <c r="D88" s="252" t="s">
        <v>368</v>
      </c>
      <c r="E88" s="252" t="s">
        <v>366</v>
      </c>
      <c r="F88" s="252" t="s">
        <v>368</v>
      </c>
      <c r="G88" s="252" t="s">
        <v>367</v>
      </c>
      <c r="H88" s="252" t="s">
        <v>367</v>
      </c>
      <c r="I88" s="252" t="s">
        <v>367</v>
      </c>
      <c r="J88" s="252" t="s">
        <v>368</v>
      </c>
      <c r="K88" s="252" t="s">
        <v>366</v>
      </c>
      <c r="L88" s="252" t="s">
        <v>366</v>
      </c>
      <c r="M88" s="252" t="s">
        <v>367</v>
      </c>
      <c r="N88" s="252" t="s">
        <v>367</v>
      </c>
      <c r="O88" s="252" t="s">
        <v>368</v>
      </c>
      <c r="P88" s="252" t="s">
        <v>367</v>
      </c>
      <c r="Q88" s="252" t="s">
        <v>367</v>
      </c>
      <c r="R88" s="252" t="s">
        <v>367</v>
      </c>
      <c r="S88" s="252" t="s">
        <v>367</v>
      </c>
      <c r="T88" s="252" t="s">
        <v>367</v>
      </c>
      <c r="U88" s="252" t="s">
        <v>367</v>
      </c>
      <c r="V88" s="252" t="s">
        <v>367</v>
      </c>
    </row>
    <row r="89" spans="1:22">
      <c r="A89" s="253">
        <v>212403</v>
      </c>
      <c r="B89" s="252" t="s">
        <v>81</v>
      </c>
      <c r="C89" s="252" t="s">
        <v>368</v>
      </c>
      <c r="D89" s="252" t="s">
        <v>368</v>
      </c>
      <c r="E89" s="252" t="s">
        <v>368</v>
      </c>
      <c r="F89" s="252" t="s">
        <v>368</v>
      </c>
      <c r="G89" s="252" t="s">
        <v>366</v>
      </c>
      <c r="H89" s="252" t="s">
        <v>366</v>
      </c>
      <c r="I89" s="252" t="s">
        <v>366</v>
      </c>
      <c r="J89" s="252" t="s">
        <v>366</v>
      </c>
      <c r="K89" s="252" t="s">
        <v>366</v>
      </c>
      <c r="L89" s="252" t="s">
        <v>366</v>
      </c>
      <c r="M89" s="252" t="s">
        <v>367</v>
      </c>
      <c r="N89" s="252" t="s">
        <v>367</v>
      </c>
      <c r="O89" s="252" t="s">
        <v>368</v>
      </c>
      <c r="P89" s="252" t="s">
        <v>367</v>
      </c>
      <c r="Q89" s="252" t="s">
        <v>367</v>
      </c>
      <c r="R89" s="252" t="s">
        <v>367</v>
      </c>
      <c r="S89" s="252" t="s">
        <v>367</v>
      </c>
      <c r="T89" s="252" t="s">
        <v>367</v>
      </c>
      <c r="U89" s="252" t="s">
        <v>367</v>
      </c>
      <c r="V89" s="252" t="s">
        <v>367</v>
      </c>
    </row>
    <row r="90" spans="1:22">
      <c r="A90" s="252">
        <v>211616</v>
      </c>
      <c r="B90" s="252" t="s">
        <v>81</v>
      </c>
      <c r="C90" s="252" t="s">
        <v>366</v>
      </c>
      <c r="D90" s="252" t="s">
        <v>366</v>
      </c>
      <c r="E90" s="252" t="s">
        <v>366</v>
      </c>
      <c r="F90" s="252" t="s">
        <v>366</v>
      </c>
      <c r="G90" s="252" t="s">
        <v>367</v>
      </c>
      <c r="H90" s="252" t="s">
        <v>367</v>
      </c>
      <c r="I90" s="252" t="s">
        <v>367</v>
      </c>
      <c r="J90" s="252" t="s">
        <v>368</v>
      </c>
      <c r="K90" s="252" t="s">
        <v>368</v>
      </c>
      <c r="L90" s="252" t="s">
        <v>368</v>
      </c>
      <c r="M90" s="252" t="s">
        <v>368</v>
      </c>
      <c r="N90" s="252" t="s">
        <v>367</v>
      </c>
      <c r="O90" s="252" t="s">
        <v>368</v>
      </c>
      <c r="P90" s="252" t="s">
        <v>367</v>
      </c>
      <c r="Q90" s="252" t="s">
        <v>367</v>
      </c>
      <c r="R90" s="252" t="s">
        <v>367</v>
      </c>
      <c r="S90" s="252" t="s">
        <v>367</v>
      </c>
      <c r="T90" s="252" t="s">
        <v>367</v>
      </c>
      <c r="U90" s="252" t="s">
        <v>367</v>
      </c>
      <c r="V90" s="252" t="s">
        <v>367</v>
      </c>
    </row>
    <row r="91" spans="1:22">
      <c r="A91" s="252">
        <v>213442</v>
      </c>
      <c r="B91" s="252" t="s">
        <v>81</v>
      </c>
      <c r="C91" s="252" t="s">
        <v>368</v>
      </c>
      <c r="D91" s="252" t="s">
        <v>368</v>
      </c>
      <c r="E91" s="252" t="s">
        <v>366</v>
      </c>
      <c r="F91" s="252" t="s">
        <v>368</v>
      </c>
      <c r="G91" s="252" t="s">
        <v>368</v>
      </c>
      <c r="H91" s="252" t="s">
        <v>368</v>
      </c>
      <c r="I91" s="252" t="s">
        <v>368</v>
      </c>
      <c r="J91" s="252" t="s">
        <v>366</v>
      </c>
      <c r="K91" s="252" t="s">
        <v>368</v>
      </c>
      <c r="L91" s="252" t="s">
        <v>368</v>
      </c>
      <c r="M91" s="252" t="s">
        <v>368</v>
      </c>
      <c r="N91" s="252" t="s">
        <v>367</v>
      </c>
      <c r="O91" s="252" t="s">
        <v>368</v>
      </c>
      <c r="P91" s="252" t="s">
        <v>367</v>
      </c>
      <c r="Q91" s="252" t="s">
        <v>367</v>
      </c>
      <c r="R91" s="252" t="s">
        <v>367</v>
      </c>
      <c r="S91" s="252" t="s">
        <v>367</v>
      </c>
      <c r="T91" s="252" t="s">
        <v>367</v>
      </c>
      <c r="U91" s="252" t="s">
        <v>367</v>
      </c>
      <c r="V91" s="252" t="s">
        <v>367</v>
      </c>
    </row>
    <row r="92" spans="1:22">
      <c r="A92" s="252">
        <v>212970</v>
      </c>
      <c r="B92" s="252" t="s">
        <v>81</v>
      </c>
      <c r="C92" s="252" t="s">
        <v>366</v>
      </c>
      <c r="D92" s="252" t="s">
        <v>368</v>
      </c>
      <c r="E92" s="252" t="s">
        <v>368</v>
      </c>
      <c r="F92" s="252" t="s">
        <v>366</v>
      </c>
      <c r="G92" s="252" t="s">
        <v>368</v>
      </c>
      <c r="H92" s="252" t="s">
        <v>367</v>
      </c>
      <c r="I92" s="252" t="s">
        <v>368</v>
      </c>
      <c r="J92" s="252" t="s">
        <v>367</v>
      </c>
      <c r="K92" s="252" t="s">
        <v>368</v>
      </c>
      <c r="L92" s="252" t="s">
        <v>366</v>
      </c>
      <c r="M92" s="252" t="s">
        <v>368</v>
      </c>
      <c r="N92" s="252" t="s">
        <v>367</v>
      </c>
      <c r="O92" s="252" t="s">
        <v>368</v>
      </c>
      <c r="P92" s="252" t="s">
        <v>367</v>
      </c>
      <c r="Q92" s="252" t="s">
        <v>367</v>
      </c>
      <c r="R92" s="252" t="s">
        <v>367</v>
      </c>
      <c r="S92" s="252" t="s">
        <v>367</v>
      </c>
      <c r="T92" s="252" t="s">
        <v>367</v>
      </c>
      <c r="U92" s="252" t="s">
        <v>367</v>
      </c>
      <c r="V92" s="252" t="s">
        <v>367</v>
      </c>
    </row>
    <row r="93" spans="1:22">
      <c r="A93" s="252">
        <v>214392</v>
      </c>
      <c r="B93" s="252" t="s">
        <v>81</v>
      </c>
      <c r="C93" s="252" t="s">
        <v>368</v>
      </c>
      <c r="D93" s="252" t="s">
        <v>368</v>
      </c>
      <c r="E93" s="252" t="s">
        <v>366</v>
      </c>
      <c r="F93" s="252" t="s">
        <v>368</v>
      </c>
      <c r="G93" s="252" t="s">
        <v>368</v>
      </c>
      <c r="H93" s="252" t="s">
        <v>367</v>
      </c>
      <c r="I93" s="252" t="s">
        <v>366</v>
      </c>
      <c r="J93" s="252" t="s">
        <v>367</v>
      </c>
      <c r="K93" s="252" t="s">
        <v>368</v>
      </c>
      <c r="L93" s="252" t="s">
        <v>367</v>
      </c>
      <c r="M93" s="252" t="s">
        <v>367</v>
      </c>
      <c r="N93" s="252" t="s">
        <v>368</v>
      </c>
      <c r="O93" s="252" t="s">
        <v>368</v>
      </c>
      <c r="P93" s="252" t="s">
        <v>367</v>
      </c>
      <c r="Q93" s="252" t="s">
        <v>367</v>
      </c>
      <c r="R93" s="252" t="s">
        <v>367</v>
      </c>
      <c r="S93" s="252" t="s">
        <v>367</v>
      </c>
      <c r="T93" s="252" t="s">
        <v>367</v>
      </c>
      <c r="U93" s="252" t="s">
        <v>367</v>
      </c>
      <c r="V93" s="252" t="s">
        <v>367</v>
      </c>
    </row>
    <row r="94" spans="1:22">
      <c r="A94" s="252">
        <v>212828</v>
      </c>
      <c r="B94" s="252" t="s">
        <v>81</v>
      </c>
      <c r="C94" s="252" t="s">
        <v>366</v>
      </c>
      <c r="D94" s="252" t="s">
        <v>368</v>
      </c>
      <c r="E94" s="252" t="s">
        <v>366</v>
      </c>
      <c r="F94" s="252" t="s">
        <v>366</v>
      </c>
      <c r="G94" s="252" t="s">
        <v>368</v>
      </c>
      <c r="H94" s="252" t="s">
        <v>366</v>
      </c>
      <c r="I94" s="252" t="s">
        <v>366</v>
      </c>
      <c r="J94" s="252" t="s">
        <v>366</v>
      </c>
      <c r="K94" s="252" t="s">
        <v>368</v>
      </c>
      <c r="L94" s="252" t="s">
        <v>367</v>
      </c>
      <c r="M94" s="252" t="s">
        <v>367</v>
      </c>
      <c r="N94" s="252" t="s">
        <v>368</v>
      </c>
      <c r="O94" s="252" t="s">
        <v>368</v>
      </c>
      <c r="P94" s="252" t="s">
        <v>367</v>
      </c>
      <c r="Q94" s="252" t="s">
        <v>367</v>
      </c>
      <c r="R94" s="252" t="s">
        <v>367</v>
      </c>
      <c r="S94" s="252" t="s">
        <v>367</v>
      </c>
      <c r="T94" s="252" t="s">
        <v>367</v>
      </c>
      <c r="U94" s="252" t="s">
        <v>367</v>
      </c>
      <c r="V94" s="252" t="s">
        <v>367</v>
      </c>
    </row>
    <row r="95" spans="1:22">
      <c r="A95" s="252">
        <v>213386</v>
      </c>
      <c r="B95" s="252" t="s">
        <v>81</v>
      </c>
      <c r="C95" s="252" t="s">
        <v>366</v>
      </c>
      <c r="D95" s="252" t="s">
        <v>368</v>
      </c>
      <c r="E95" s="252" t="s">
        <v>366</v>
      </c>
      <c r="F95" s="252" t="s">
        <v>368</v>
      </c>
      <c r="G95" s="252" t="s">
        <v>367</v>
      </c>
      <c r="H95" s="252" t="s">
        <v>367</v>
      </c>
      <c r="I95" s="252" t="s">
        <v>368</v>
      </c>
      <c r="J95" s="252" t="s">
        <v>367</v>
      </c>
      <c r="K95" s="252" t="s">
        <v>368</v>
      </c>
      <c r="L95" s="252" t="s">
        <v>368</v>
      </c>
      <c r="M95" s="252" t="s">
        <v>367</v>
      </c>
      <c r="N95" s="252" t="s">
        <v>368</v>
      </c>
      <c r="O95" s="252" t="s">
        <v>368</v>
      </c>
      <c r="P95" s="252" t="s">
        <v>367</v>
      </c>
      <c r="Q95" s="252" t="s">
        <v>367</v>
      </c>
      <c r="R95" s="252" t="s">
        <v>367</v>
      </c>
      <c r="S95" s="252" t="s">
        <v>367</v>
      </c>
      <c r="T95" s="252" t="s">
        <v>367</v>
      </c>
      <c r="U95" s="252" t="s">
        <v>367</v>
      </c>
      <c r="V95" s="252" t="s">
        <v>367</v>
      </c>
    </row>
    <row r="96" spans="1:22">
      <c r="A96" s="252">
        <v>213795</v>
      </c>
      <c r="B96" s="252" t="s">
        <v>81</v>
      </c>
      <c r="C96" s="252" t="s">
        <v>367</v>
      </c>
      <c r="D96" s="252" t="s">
        <v>366</v>
      </c>
      <c r="E96" s="252" t="s">
        <v>368</v>
      </c>
      <c r="F96" s="252" t="s">
        <v>366</v>
      </c>
      <c r="G96" s="252" t="s">
        <v>368</v>
      </c>
      <c r="H96" s="252" t="s">
        <v>367</v>
      </c>
      <c r="I96" s="252" t="s">
        <v>368</v>
      </c>
      <c r="J96" s="252" t="s">
        <v>367</v>
      </c>
      <c r="K96" s="252" t="s">
        <v>368</v>
      </c>
      <c r="L96" s="252" t="s">
        <v>368</v>
      </c>
      <c r="M96" s="252" t="s">
        <v>367</v>
      </c>
      <c r="N96" s="252" t="s">
        <v>368</v>
      </c>
      <c r="O96" s="252" t="s">
        <v>368</v>
      </c>
      <c r="P96" s="252" t="s">
        <v>367</v>
      </c>
      <c r="Q96" s="252" t="s">
        <v>367</v>
      </c>
      <c r="R96" s="252" t="s">
        <v>367</v>
      </c>
      <c r="S96" s="252" t="s">
        <v>367</v>
      </c>
      <c r="T96" s="252" t="s">
        <v>367</v>
      </c>
      <c r="U96" s="252" t="s">
        <v>367</v>
      </c>
      <c r="V96" s="252" t="s">
        <v>367</v>
      </c>
    </row>
    <row r="97" spans="1:22">
      <c r="A97" s="252">
        <v>214512</v>
      </c>
      <c r="B97" s="252" t="s">
        <v>81</v>
      </c>
      <c r="C97" s="252" t="s">
        <v>366</v>
      </c>
      <c r="D97" s="252" t="s">
        <v>368</v>
      </c>
      <c r="E97" s="252" t="s">
        <v>366</v>
      </c>
      <c r="F97" s="252" t="s">
        <v>368</v>
      </c>
      <c r="G97" s="252" t="s">
        <v>368</v>
      </c>
      <c r="H97" s="252" t="s">
        <v>367</v>
      </c>
      <c r="I97" s="252" t="s">
        <v>368</v>
      </c>
      <c r="J97" s="252" t="s">
        <v>368</v>
      </c>
      <c r="K97" s="252" t="s">
        <v>368</v>
      </c>
      <c r="L97" s="252" t="s">
        <v>368</v>
      </c>
      <c r="M97" s="252" t="s">
        <v>367</v>
      </c>
      <c r="N97" s="252" t="s">
        <v>368</v>
      </c>
      <c r="O97" s="252" t="s">
        <v>368</v>
      </c>
      <c r="P97" s="252" t="s">
        <v>367</v>
      </c>
      <c r="Q97" s="252" t="s">
        <v>367</v>
      </c>
      <c r="R97" s="252" t="s">
        <v>367</v>
      </c>
      <c r="S97" s="252" t="s">
        <v>367</v>
      </c>
      <c r="T97" s="252" t="s">
        <v>367</v>
      </c>
      <c r="U97" s="252" t="s">
        <v>367</v>
      </c>
      <c r="V97" s="252" t="s">
        <v>367</v>
      </c>
    </row>
    <row r="98" spans="1:22">
      <c r="A98" s="252">
        <v>213370</v>
      </c>
      <c r="B98" s="252" t="s">
        <v>81</v>
      </c>
      <c r="C98" s="252" t="s">
        <v>368</v>
      </c>
      <c r="D98" s="252" t="s">
        <v>366</v>
      </c>
      <c r="E98" s="252" t="s">
        <v>366</v>
      </c>
      <c r="F98" s="252" t="s">
        <v>366</v>
      </c>
      <c r="G98" s="252" t="s">
        <v>367</v>
      </c>
      <c r="H98" s="252" t="s">
        <v>368</v>
      </c>
      <c r="I98" s="252" t="s">
        <v>368</v>
      </c>
      <c r="J98" s="252" t="s">
        <v>368</v>
      </c>
      <c r="K98" s="252" t="s">
        <v>368</v>
      </c>
      <c r="L98" s="252" t="s">
        <v>368</v>
      </c>
      <c r="M98" s="252" t="s">
        <v>367</v>
      </c>
      <c r="N98" s="252" t="s">
        <v>368</v>
      </c>
      <c r="O98" s="252" t="s">
        <v>368</v>
      </c>
      <c r="P98" s="252" t="s">
        <v>367</v>
      </c>
      <c r="Q98" s="252" t="s">
        <v>367</v>
      </c>
      <c r="R98" s="252" t="s">
        <v>367</v>
      </c>
      <c r="S98" s="252" t="s">
        <v>367</v>
      </c>
      <c r="T98" s="252" t="s">
        <v>367</v>
      </c>
      <c r="U98" s="252" t="s">
        <v>367</v>
      </c>
      <c r="V98" s="252" t="s">
        <v>367</v>
      </c>
    </row>
    <row r="99" spans="1:22">
      <c r="A99" s="252">
        <v>213241</v>
      </c>
      <c r="B99" s="252" t="s">
        <v>81</v>
      </c>
      <c r="C99" s="252" t="s">
        <v>366</v>
      </c>
      <c r="D99" s="252" t="s">
        <v>368</v>
      </c>
      <c r="E99" s="252" t="s">
        <v>366</v>
      </c>
      <c r="F99" s="252" t="s">
        <v>368</v>
      </c>
      <c r="G99" s="252" t="s">
        <v>368</v>
      </c>
      <c r="H99" s="252" t="s">
        <v>368</v>
      </c>
      <c r="I99" s="252" t="s">
        <v>368</v>
      </c>
      <c r="J99" s="252" t="s">
        <v>368</v>
      </c>
      <c r="K99" s="252" t="s">
        <v>368</v>
      </c>
      <c r="L99" s="252" t="s">
        <v>368</v>
      </c>
      <c r="M99" s="252" t="s">
        <v>367</v>
      </c>
      <c r="N99" s="252" t="s">
        <v>368</v>
      </c>
      <c r="O99" s="252" t="s">
        <v>368</v>
      </c>
      <c r="P99" s="252" t="s">
        <v>367</v>
      </c>
      <c r="Q99" s="252" t="s">
        <v>367</v>
      </c>
      <c r="R99" s="252" t="s">
        <v>367</v>
      </c>
      <c r="S99" s="252" t="s">
        <v>367</v>
      </c>
      <c r="T99" s="252" t="s">
        <v>367</v>
      </c>
      <c r="U99" s="252" t="s">
        <v>367</v>
      </c>
      <c r="V99" s="252" t="s">
        <v>367</v>
      </c>
    </row>
    <row r="100" spans="1:22">
      <c r="A100" s="253">
        <v>213514</v>
      </c>
      <c r="B100" s="252" t="s">
        <v>81</v>
      </c>
      <c r="C100" s="252" t="s">
        <v>366</v>
      </c>
      <c r="D100" s="252" t="s">
        <v>366</v>
      </c>
      <c r="E100" s="252" t="s">
        <v>366</v>
      </c>
      <c r="F100" s="252" t="s">
        <v>368</v>
      </c>
      <c r="G100" s="252" t="s">
        <v>366</v>
      </c>
      <c r="H100" s="252" t="s">
        <v>366</v>
      </c>
      <c r="I100" s="252" t="s">
        <v>368</v>
      </c>
      <c r="J100" s="252" t="s">
        <v>368</v>
      </c>
      <c r="K100" s="252" t="s">
        <v>368</v>
      </c>
      <c r="L100" s="252" t="s">
        <v>368</v>
      </c>
      <c r="M100" s="252" t="s">
        <v>367</v>
      </c>
      <c r="N100" s="252" t="s">
        <v>368</v>
      </c>
      <c r="O100" s="252" t="s">
        <v>368</v>
      </c>
      <c r="P100" s="252" t="s">
        <v>367</v>
      </c>
      <c r="Q100" s="252" t="s">
        <v>367</v>
      </c>
      <c r="R100" s="252" t="s">
        <v>367</v>
      </c>
      <c r="S100" s="252" t="s">
        <v>367</v>
      </c>
      <c r="T100" s="252" t="s">
        <v>367</v>
      </c>
      <c r="U100" s="252" t="s">
        <v>367</v>
      </c>
      <c r="V100" s="252" t="s">
        <v>367</v>
      </c>
    </row>
    <row r="101" spans="1:22">
      <c r="A101" s="253">
        <v>214242</v>
      </c>
      <c r="B101" s="252" t="s">
        <v>81</v>
      </c>
      <c r="C101" s="252" t="s">
        <v>366</v>
      </c>
      <c r="D101" s="252" t="s">
        <v>368</v>
      </c>
      <c r="E101" s="252" t="s">
        <v>366</v>
      </c>
      <c r="F101" s="252" t="s">
        <v>366</v>
      </c>
      <c r="G101" s="252" t="s">
        <v>366</v>
      </c>
      <c r="H101" s="252" t="s">
        <v>366</v>
      </c>
      <c r="I101" s="252" t="s">
        <v>368</v>
      </c>
      <c r="J101" s="252" t="s">
        <v>368</v>
      </c>
      <c r="K101" s="252" t="s">
        <v>368</v>
      </c>
      <c r="L101" s="252" t="s">
        <v>368</v>
      </c>
      <c r="M101" s="252" t="s">
        <v>367</v>
      </c>
      <c r="N101" s="252" t="s">
        <v>368</v>
      </c>
      <c r="O101" s="252" t="s">
        <v>368</v>
      </c>
      <c r="P101" s="252" t="s">
        <v>367</v>
      </c>
      <c r="Q101" s="252" t="s">
        <v>367</v>
      </c>
      <c r="R101" s="252" t="s">
        <v>367</v>
      </c>
      <c r="S101" s="252" t="s">
        <v>367</v>
      </c>
      <c r="T101" s="252" t="s">
        <v>367</v>
      </c>
      <c r="U101" s="252" t="s">
        <v>367</v>
      </c>
      <c r="V101" s="252" t="s">
        <v>367</v>
      </c>
    </row>
    <row r="102" spans="1:22">
      <c r="A102" s="252">
        <v>212409</v>
      </c>
      <c r="B102" s="252" t="s">
        <v>81</v>
      </c>
      <c r="C102" s="252" t="s">
        <v>368</v>
      </c>
      <c r="D102" s="252" t="s">
        <v>368</v>
      </c>
      <c r="E102" s="252" t="s">
        <v>368</v>
      </c>
      <c r="F102" s="252" t="s">
        <v>366</v>
      </c>
      <c r="G102" s="252" t="s">
        <v>367</v>
      </c>
      <c r="H102" s="252" t="s">
        <v>368</v>
      </c>
      <c r="I102" s="252" t="s">
        <v>366</v>
      </c>
      <c r="J102" s="252" t="s">
        <v>368</v>
      </c>
      <c r="K102" s="252" t="s">
        <v>368</v>
      </c>
      <c r="L102" s="252" t="s">
        <v>368</v>
      </c>
      <c r="M102" s="252" t="s">
        <v>367</v>
      </c>
      <c r="N102" s="252" t="s">
        <v>368</v>
      </c>
      <c r="O102" s="252" t="s">
        <v>368</v>
      </c>
      <c r="P102" s="252" t="s">
        <v>367</v>
      </c>
      <c r="Q102" s="252" t="s">
        <v>367</v>
      </c>
      <c r="R102" s="252" t="s">
        <v>367</v>
      </c>
      <c r="S102" s="252" t="s">
        <v>367</v>
      </c>
      <c r="T102" s="252" t="s">
        <v>367</v>
      </c>
      <c r="U102" s="252" t="s">
        <v>367</v>
      </c>
      <c r="V102" s="252" t="s">
        <v>367</v>
      </c>
    </row>
    <row r="103" spans="1:22">
      <c r="A103" s="253">
        <v>213953</v>
      </c>
      <c r="B103" s="252" t="s">
        <v>81</v>
      </c>
      <c r="C103" s="252" t="s">
        <v>366</v>
      </c>
      <c r="D103" s="252" t="s">
        <v>368</v>
      </c>
      <c r="E103" s="252" t="s">
        <v>368</v>
      </c>
      <c r="F103" s="252" t="s">
        <v>368</v>
      </c>
      <c r="G103" s="252" t="s">
        <v>366</v>
      </c>
      <c r="H103" s="252" t="s">
        <v>366</v>
      </c>
      <c r="I103" s="252" t="s">
        <v>366</v>
      </c>
      <c r="J103" s="252" t="s">
        <v>368</v>
      </c>
      <c r="K103" s="252" t="s">
        <v>368</v>
      </c>
      <c r="L103" s="252" t="s">
        <v>368</v>
      </c>
      <c r="M103" s="252" t="s">
        <v>367</v>
      </c>
      <c r="N103" s="252" t="s">
        <v>368</v>
      </c>
      <c r="O103" s="252" t="s">
        <v>368</v>
      </c>
      <c r="P103" s="252" t="s">
        <v>367</v>
      </c>
      <c r="Q103" s="252" t="s">
        <v>367</v>
      </c>
      <c r="R103" s="252" t="s">
        <v>367</v>
      </c>
      <c r="S103" s="252" t="s">
        <v>367</v>
      </c>
      <c r="T103" s="252" t="s">
        <v>367</v>
      </c>
      <c r="U103" s="252" t="s">
        <v>367</v>
      </c>
      <c r="V103" s="252" t="s">
        <v>367</v>
      </c>
    </row>
    <row r="104" spans="1:22">
      <c r="A104" s="252">
        <v>213715</v>
      </c>
      <c r="B104" s="252" t="s">
        <v>81</v>
      </c>
      <c r="C104" s="252" t="s">
        <v>368</v>
      </c>
      <c r="D104" s="252" t="s">
        <v>368</v>
      </c>
      <c r="E104" s="252" t="s">
        <v>366</v>
      </c>
      <c r="F104" s="252" t="s">
        <v>366</v>
      </c>
      <c r="G104" s="252" t="s">
        <v>367</v>
      </c>
      <c r="H104" s="252" t="s">
        <v>368</v>
      </c>
      <c r="I104" s="252" t="s">
        <v>368</v>
      </c>
      <c r="J104" s="252" t="s">
        <v>366</v>
      </c>
      <c r="K104" s="252" t="s">
        <v>368</v>
      </c>
      <c r="L104" s="252" t="s">
        <v>368</v>
      </c>
      <c r="M104" s="252" t="s">
        <v>367</v>
      </c>
      <c r="N104" s="252" t="s">
        <v>368</v>
      </c>
      <c r="O104" s="252" t="s">
        <v>368</v>
      </c>
      <c r="P104" s="252" t="s">
        <v>367</v>
      </c>
      <c r="Q104" s="252" t="s">
        <v>367</v>
      </c>
      <c r="R104" s="252" t="s">
        <v>367</v>
      </c>
      <c r="S104" s="252" t="s">
        <v>367</v>
      </c>
      <c r="T104" s="252" t="s">
        <v>367</v>
      </c>
      <c r="U104" s="252" t="s">
        <v>367</v>
      </c>
      <c r="V104" s="252" t="s">
        <v>367</v>
      </c>
    </row>
    <row r="105" spans="1:22">
      <c r="A105" s="252">
        <v>213554</v>
      </c>
      <c r="B105" s="252" t="s">
        <v>81</v>
      </c>
      <c r="C105" s="252" t="s">
        <v>366</v>
      </c>
      <c r="D105" s="252" t="s">
        <v>368</v>
      </c>
      <c r="E105" s="252" t="s">
        <v>366</v>
      </c>
      <c r="F105" s="252" t="s">
        <v>368</v>
      </c>
      <c r="G105" s="252" t="s">
        <v>366</v>
      </c>
      <c r="H105" s="252" t="s">
        <v>368</v>
      </c>
      <c r="I105" s="252" t="s">
        <v>368</v>
      </c>
      <c r="J105" s="252" t="s">
        <v>366</v>
      </c>
      <c r="K105" s="252" t="s">
        <v>368</v>
      </c>
      <c r="L105" s="252" t="s">
        <v>368</v>
      </c>
      <c r="M105" s="252" t="s">
        <v>367</v>
      </c>
      <c r="N105" s="252" t="s">
        <v>368</v>
      </c>
      <c r="O105" s="252" t="s">
        <v>368</v>
      </c>
      <c r="P105" s="252" t="s">
        <v>367</v>
      </c>
      <c r="Q105" s="252" t="s">
        <v>367</v>
      </c>
      <c r="R105" s="252" t="s">
        <v>367</v>
      </c>
      <c r="S105" s="252" t="s">
        <v>367</v>
      </c>
      <c r="T105" s="252" t="s">
        <v>367</v>
      </c>
      <c r="U105" s="252" t="s">
        <v>367</v>
      </c>
      <c r="V105" s="252" t="s">
        <v>367</v>
      </c>
    </row>
    <row r="106" spans="1:22">
      <c r="A106" s="253">
        <v>213550</v>
      </c>
      <c r="B106" s="252" t="s">
        <v>81</v>
      </c>
      <c r="C106" s="252" t="s">
        <v>366</v>
      </c>
      <c r="D106" s="252" t="s">
        <v>368</v>
      </c>
      <c r="E106" s="252" t="s">
        <v>366</v>
      </c>
      <c r="F106" s="252" t="s">
        <v>368</v>
      </c>
      <c r="G106" s="252" t="s">
        <v>368</v>
      </c>
      <c r="H106" s="252" t="s">
        <v>368</v>
      </c>
      <c r="I106" s="252" t="s">
        <v>366</v>
      </c>
      <c r="J106" s="252" t="s">
        <v>366</v>
      </c>
      <c r="K106" s="252" t="s">
        <v>368</v>
      </c>
      <c r="L106" s="252" t="s">
        <v>368</v>
      </c>
      <c r="M106" s="252" t="s">
        <v>367</v>
      </c>
      <c r="N106" s="252" t="s">
        <v>368</v>
      </c>
      <c r="O106" s="252" t="s">
        <v>368</v>
      </c>
      <c r="P106" s="252" t="s">
        <v>367</v>
      </c>
      <c r="Q106" s="252" t="s">
        <v>367</v>
      </c>
      <c r="R106" s="252" t="s">
        <v>367</v>
      </c>
      <c r="S106" s="252" t="s">
        <v>367</v>
      </c>
      <c r="T106" s="252" t="s">
        <v>367</v>
      </c>
      <c r="U106" s="252" t="s">
        <v>367</v>
      </c>
      <c r="V106" s="252" t="s">
        <v>367</v>
      </c>
    </row>
    <row r="107" spans="1:22">
      <c r="A107" s="252">
        <v>212661</v>
      </c>
      <c r="B107" s="252" t="s">
        <v>81</v>
      </c>
      <c r="C107" s="252" t="s">
        <v>366</v>
      </c>
      <c r="D107" s="252" t="s">
        <v>368</v>
      </c>
      <c r="E107" s="252" t="s">
        <v>366</v>
      </c>
      <c r="F107" s="252" t="s">
        <v>366</v>
      </c>
      <c r="G107" s="252" t="s">
        <v>368</v>
      </c>
      <c r="H107" s="252" t="s">
        <v>368</v>
      </c>
      <c r="I107" s="252" t="s">
        <v>367</v>
      </c>
      <c r="J107" s="252" t="s">
        <v>368</v>
      </c>
      <c r="K107" s="252" t="s">
        <v>366</v>
      </c>
      <c r="L107" s="252" t="s">
        <v>368</v>
      </c>
      <c r="M107" s="252" t="s">
        <v>367</v>
      </c>
      <c r="N107" s="252" t="s">
        <v>368</v>
      </c>
      <c r="O107" s="252" t="s">
        <v>368</v>
      </c>
      <c r="P107" s="252" t="s">
        <v>367</v>
      </c>
      <c r="Q107" s="252" t="s">
        <v>367</v>
      </c>
      <c r="R107" s="252" t="s">
        <v>367</v>
      </c>
      <c r="S107" s="252" t="s">
        <v>367</v>
      </c>
      <c r="T107" s="252" t="s">
        <v>367</v>
      </c>
      <c r="U107" s="252" t="s">
        <v>367</v>
      </c>
      <c r="V107" s="252" t="s">
        <v>367</v>
      </c>
    </row>
    <row r="108" spans="1:22">
      <c r="A108" s="252">
        <v>211817</v>
      </c>
      <c r="B108" s="252" t="s">
        <v>81</v>
      </c>
      <c r="C108" s="252" t="s">
        <v>367</v>
      </c>
      <c r="D108" s="252" t="s">
        <v>368</v>
      </c>
      <c r="E108" s="252" t="s">
        <v>368</v>
      </c>
      <c r="F108" s="252" t="s">
        <v>366</v>
      </c>
      <c r="G108" s="252" t="s">
        <v>368</v>
      </c>
      <c r="H108" s="252" t="s">
        <v>368</v>
      </c>
      <c r="I108" s="252" t="s">
        <v>366</v>
      </c>
      <c r="J108" s="252" t="s">
        <v>368</v>
      </c>
      <c r="K108" s="252" t="s">
        <v>366</v>
      </c>
      <c r="L108" s="252" t="s">
        <v>368</v>
      </c>
      <c r="M108" s="252" t="s">
        <v>367</v>
      </c>
      <c r="N108" s="252" t="s">
        <v>368</v>
      </c>
      <c r="O108" s="252" t="s">
        <v>368</v>
      </c>
      <c r="P108" s="252" t="s">
        <v>367</v>
      </c>
      <c r="Q108" s="252" t="s">
        <v>367</v>
      </c>
      <c r="R108" s="252" t="s">
        <v>367</v>
      </c>
      <c r="S108" s="252" t="s">
        <v>367</v>
      </c>
      <c r="T108" s="252" t="s">
        <v>367</v>
      </c>
      <c r="U108" s="252" t="s">
        <v>367</v>
      </c>
      <c r="V108" s="252" t="s">
        <v>367</v>
      </c>
    </row>
    <row r="109" spans="1:22">
      <c r="A109" s="253">
        <v>209854</v>
      </c>
      <c r="B109" s="252" t="s">
        <v>81</v>
      </c>
      <c r="C109" s="252" t="s">
        <v>366</v>
      </c>
      <c r="D109" s="252" t="s">
        <v>368</v>
      </c>
      <c r="E109" s="252" t="s">
        <v>366</v>
      </c>
      <c r="F109" s="252" t="s">
        <v>366</v>
      </c>
      <c r="G109" s="252" t="s">
        <v>366</v>
      </c>
      <c r="H109" s="252" t="s">
        <v>368</v>
      </c>
      <c r="I109" s="252" t="s">
        <v>368</v>
      </c>
      <c r="J109" s="252" t="s">
        <v>366</v>
      </c>
      <c r="K109" s="252" t="s">
        <v>366</v>
      </c>
      <c r="L109" s="252" t="s">
        <v>368</v>
      </c>
      <c r="M109" s="252" t="s">
        <v>367</v>
      </c>
      <c r="N109" s="252" t="s">
        <v>368</v>
      </c>
      <c r="O109" s="252" t="s">
        <v>368</v>
      </c>
      <c r="P109" s="252" t="s">
        <v>367</v>
      </c>
      <c r="Q109" s="252" t="s">
        <v>367</v>
      </c>
      <c r="R109" s="252" t="s">
        <v>367</v>
      </c>
      <c r="S109" s="252" t="s">
        <v>367</v>
      </c>
      <c r="T109" s="252" t="s">
        <v>367</v>
      </c>
      <c r="U109" s="252" t="s">
        <v>367</v>
      </c>
      <c r="V109" s="252" t="s">
        <v>367</v>
      </c>
    </row>
    <row r="110" spans="1:22">
      <c r="A110" s="252">
        <v>213228</v>
      </c>
      <c r="B110" s="252" t="s">
        <v>81</v>
      </c>
      <c r="C110" s="252" t="s">
        <v>366</v>
      </c>
      <c r="D110" s="252" t="s">
        <v>368</v>
      </c>
      <c r="E110" s="252" t="s">
        <v>366</v>
      </c>
      <c r="F110" s="252" t="s">
        <v>366</v>
      </c>
      <c r="G110" s="252" t="s">
        <v>368</v>
      </c>
      <c r="H110" s="252" t="s">
        <v>367</v>
      </c>
      <c r="I110" s="252" t="s">
        <v>366</v>
      </c>
      <c r="J110" s="252" t="s">
        <v>368</v>
      </c>
      <c r="K110" s="252" t="s">
        <v>368</v>
      </c>
      <c r="L110" s="252" t="s">
        <v>366</v>
      </c>
      <c r="M110" s="252" t="s">
        <v>367</v>
      </c>
      <c r="N110" s="252" t="s">
        <v>368</v>
      </c>
      <c r="O110" s="252" t="s">
        <v>368</v>
      </c>
      <c r="P110" s="252" t="s">
        <v>367</v>
      </c>
      <c r="Q110" s="252" t="s">
        <v>367</v>
      </c>
      <c r="R110" s="252" t="s">
        <v>367</v>
      </c>
      <c r="S110" s="252" t="s">
        <v>367</v>
      </c>
      <c r="T110" s="252" t="s">
        <v>367</v>
      </c>
      <c r="U110" s="252" t="s">
        <v>367</v>
      </c>
      <c r="V110" s="252" t="s">
        <v>367</v>
      </c>
    </row>
    <row r="111" spans="1:22">
      <c r="A111" s="252">
        <v>212568</v>
      </c>
      <c r="B111" s="252" t="s">
        <v>81</v>
      </c>
      <c r="C111" s="252" t="s">
        <v>366</v>
      </c>
      <c r="D111" s="252" t="s">
        <v>368</v>
      </c>
      <c r="E111" s="252" t="s">
        <v>366</v>
      </c>
      <c r="F111" s="252" t="s">
        <v>366</v>
      </c>
      <c r="G111" s="252" t="s">
        <v>368</v>
      </c>
      <c r="H111" s="252" t="s">
        <v>367</v>
      </c>
      <c r="I111" s="252" t="s">
        <v>366</v>
      </c>
      <c r="J111" s="252" t="s">
        <v>368</v>
      </c>
      <c r="K111" s="252" t="s">
        <v>368</v>
      </c>
      <c r="L111" s="252" t="s">
        <v>366</v>
      </c>
      <c r="M111" s="252" t="s">
        <v>367</v>
      </c>
      <c r="N111" s="252" t="s">
        <v>368</v>
      </c>
      <c r="O111" s="252" t="s">
        <v>368</v>
      </c>
      <c r="P111" s="252" t="s">
        <v>367</v>
      </c>
      <c r="Q111" s="252" t="s">
        <v>367</v>
      </c>
      <c r="R111" s="252" t="s">
        <v>367</v>
      </c>
      <c r="S111" s="252" t="s">
        <v>367</v>
      </c>
      <c r="T111" s="252" t="s">
        <v>367</v>
      </c>
      <c r="U111" s="252" t="s">
        <v>367</v>
      </c>
      <c r="V111" s="252" t="s">
        <v>367</v>
      </c>
    </row>
    <row r="112" spans="1:22">
      <c r="A112" s="252">
        <v>213670</v>
      </c>
      <c r="B112" s="252" t="s">
        <v>81</v>
      </c>
      <c r="C112" s="252" t="s">
        <v>366</v>
      </c>
      <c r="D112" s="252" t="s">
        <v>368</v>
      </c>
      <c r="E112" s="252" t="s">
        <v>366</v>
      </c>
      <c r="F112" s="252" t="s">
        <v>366</v>
      </c>
      <c r="G112" s="252" t="s">
        <v>368</v>
      </c>
      <c r="H112" s="252" t="s">
        <v>367</v>
      </c>
      <c r="I112" s="252" t="s">
        <v>368</v>
      </c>
      <c r="J112" s="252" t="s">
        <v>366</v>
      </c>
      <c r="K112" s="252" t="s">
        <v>368</v>
      </c>
      <c r="L112" s="252" t="s">
        <v>366</v>
      </c>
      <c r="M112" s="252" t="s">
        <v>367</v>
      </c>
      <c r="N112" s="252" t="s">
        <v>368</v>
      </c>
      <c r="O112" s="252" t="s">
        <v>368</v>
      </c>
      <c r="P112" s="252" t="s">
        <v>367</v>
      </c>
      <c r="Q112" s="252" t="s">
        <v>367</v>
      </c>
      <c r="R112" s="252" t="s">
        <v>367</v>
      </c>
      <c r="S112" s="252" t="s">
        <v>367</v>
      </c>
      <c r="T112" s="252" t="s">
        <v>367</v>
      </c>
      <c r="U112" s="252" t="s">
        <v>367</v>
      </c>
      <c r="V112" s="252" t="s">
        <v>367</v>
      </c>
    </row>
    <row r="113" spans="1:22">
      <c r="A113" s="253">
        <v>212294</v>
      </c>
      <c r="B113" s="252" t="s">
        <v>81</v>
      </c>
      <c r="C113" s="252" t="s">
        <v>368</v>
      </c>
      <c r="D113" s="252" t="s">
        <v>368</v>
      </c>
      <c r="E113" s="252" t="s">
        <v>366</v>
      </c>
      <c r="F113" s="252" t="s">
        <v>368</v>
      </c>
      <c r="G113" s="252" t="s">
        <v>366</v>
      </c>
      <c r="H113" s="252" t="s">
        <v>366</v>
      </c>
      <c r="I113" s="252" t="s">
        <v>366</v>
      </c>
      <c r="J113" s="252" t="s">
        <v>366</v>
      </c>
      <c r="K113" s="252" t="s">
        <v>368</v>
      </c>
      <c r="L113" s="252" t="s">
        <v>366</v>
      </c>
      <c r="M113" s="252" t="s">
        <v>367</v>
      </c>
      <c r="N113" s="252" t="s">
        <v>368</v>
      </c>
      <c r="O113" s="252" t="s">
        <v>368</v>
      </c>
      <c r="P113" s="252" t="s">
        <v>367</v>
      </c>
      <c r="Q113" s="252" t="s">
        <v>367</v>
      </c>
      <c r="R113" s="252" t="s">
        <v>367</v>
      </c>
      <c r="S113" s="252" t="s">
        <v>367</v>
      </c>
      <c r="T113" s="252" t="s">
        <v>367</v>
      </c>
      <c r="U113" s="252" t="s">
        <v>367</v>
      </c>
      <c r="V113" s="252" t="s">
        <v>367</v>
      </c>
    </row>
    <row r="114" spans="1:22">
      <c r="A114" s="252">
        <v>209246</v>
      </c>
      <c r="B114" s="252" t="s">
        <v>81</v>
      </c>
      <c r="C114" s="252" t="s">
        <v>368</v>
      </c>
      <c r="D114" s="252" t="s">
        <v>368</v>
      </c>
      <c r="E114" s="252" t="s">
        <v>368</v>
      </c>
      <c r="F114" s="252" t="s">
        <v>368</v>
      </c>
      <c r="G114" s="252" t="s">
        <v>367</v>
      </c>
      <c r="H114" s="252" t="s">
        <v>366</v>
      </c>
      <c r="I114" s="252" t="s">
        <v>368</v>
      </c>
      <c r="J114" s="252" t="s">
        <v>366</v>
      </c>
      <c r="K114" s="252" t="s">
        <v>366</v>
      </c>
      <c r="L114" s="252" t="s">
        <v>366</v>
      </c>
      <c r="M114" s="252" t="s">
        <v>367</v>
      </c>
      <c r="N114" s="252" t="s">
        <v>368</v>
      </c>
      <c r="O114" s="252" t="s">
        <v>368</v>
      </c>
      <c r="P114" s="252" t="s">
        <v>367</v>
      </c>
      <c r="Q114" s="252" t="s">
        <v>367</v>
      </c>
      <c r="R114" s="252" t="s">
        <v>367</v>
      </c>
      <c r="S114" s="252" t="s">
        <v>367</v>
      </c>
      <c r="T114" s="252" t="s">
        <v>367</v>
      </c>
      <c r="U114" s="252" t="s">
        <v>367</v>
      </c>
      <c r="V114" s="252" t="s">
        <v>367</v>
      </c>
    </row>
    <row r="115" spans="1:22">
      <c r="A115" s="252">
        <v>214419</v>
      </c>
      <c r="B115" s="252" t="s">
        <v>81</v>
      </c>
      <c r="C115" s="252" t="s">
        <v>367</v>
      </c>
      <c r="D115" s="252" t="s">
        <v>368</v>
      </c>
      <c r="E115" s="252" t="s">
        <v>368</v>
      </c>
      <c r="F115" s="252" t="s">
        <v>368</v>
      </c>
      <c r="G115" s="252" t="s">
        <v>367</v>
      </c>
      <c r="H115" s="252" t="s">
        <v>368</v>
      </c>
      <c r="I115" s="252" t="s">
        <v>368</v>
      </c>
      <c r="J115" s="252" t="s">
        <v>367</v>
      </c>
      <c r="K115" s="252" t="s">
        <v>368</v>
      </c>
      <c r="L115" s="252" t="s">
        <v>367</v>
      </c>
      <c r="M115" s="252" t="s">
        <v>368</v>
      </c>
      <c r="N115" s="252" t="s">
        <v>368</v>
      </c>
      <c r="O115" s="252" t="s">
        <v>368</v>
      </c>
      <c r="P115" s="252" t="s">
        <v>367</v>
      </c>
      <c r="Q115" s="252" t="s">
        <v>367</v>
      </c>
      <c r="R115" s="252" t="s">
        <v>367</v>
      </c>
      <c r="S115" s="252" t="s">
        <v>367</v>
      </c>
      <c r="T115" s="252" t="s">
        <v>367</v>
      </c>
      <c r="U115" s="252" t="s">
        <v>367</v>
      </c>
      <c r="V115" s="252" t="s">
        <v>367</v>
      </c>
    </row>
    <row r="116" spans="1:22">
      <c r="A116" s="252">
        <v>214388</v>
      </c>
      <c r="B116" s="252" t="s">
        <v>81</v>
      </c>
      <c r="C116" s="252" t="s">
        <v>368</v>
      </c>
      <c r="D116" s="252" t="s">
        <v>368</v>
      </c>
      <c r="E116" s="252" t="s">
        <v>366</v>
      </c>
      <c r="F116" s="252" t="s">
        <v>368</v>
      </c>
      <c r="G116" s="252" t="s">
        <v>367</v>
      </c>
      <c r="H116" s="252" t="s">
        <v>367</v>
      </c>
      <c r="I116" s="252" t="s">
        <v>367</v>
      </c>
      <c r="J116" s="252" t="s">
        <v>368</v>
      </c>
      <c r="K116" s="252" t="s">
        <v>368</v>
      </c>
      <c r="L116" s="252" t="s">
        <v>367</v>
      </c>
      <c r="M116" s="252" t="s">
        <v>368</v>
      </c>
      <c r="N116" s="252" t="s">
        <v>368</v>
      </c>
      <c r="O116" s="252" t="s">
        <v>368</v>
      </c>
      <c r="P116" s="252" t="s">
        <v>367</v>
      </c>
      <c r="Q116" s="252" t="s">
        <v>367</v>
      </c>
      <c r="R116" s="252" t="s">
        <v>367</v>
      </c>
      <c r="S116" s="252" t="s">
        <v>367</v>
      </c>
      <c r="T116" s="252" t="s">
        <v>367</v>
      </c>
      <c r="U116" s="252" t="s">
        <v>367</v>
      </c>
      <c r="V116" s="252" t="s">
        <v>367</v>
      </c>
    </row>
    <row r="117" spans="1:22">
      <c r="A117" s="253">
        <v>214256</v>
      </c>
      <c r="B117" s="252" t="s">
        <v>81</v>
      </c>
      <c r="C117" s="252" t="s">
        <v>366</v>
      </c>
      <c r="D117" s="252" t="s">
        <v>366</v>
      </c>
      <c r="E117" s="252" t="s">
        <v>368</v>
      </c>
      <c r="F117" s="252" t="s">
        <v>368</v>
      </c>
      <c r="G117" s="252" t="s">
        <v>367</v>
      </c>
      <c r="H117" s="252" t="s">
        <v>368</v>
      </c>
      <c r="I117" s="252" t="s">
        <v>368</v>
      </c>
      <c r="J117" s="252" t="s">
        <v>366</v>
      </c>
      <c r="K117" s="252" t="s">
        <v>366</v>
      </c>
      <c r="L117" s="252" t="s">
        <v>367</v>
      </c>
      <c r="M117" s="252" t="s">
        <v>368</v>
      </c>
      <c r="N117" s="252" t="s">
        <v>368</v>
      </c>
      <c r="O117" s="252" t="s">
        <v>368</v>
      </c>
      <c r="P117" s="252" t="s">
        <v>367</v>
      </c>
      <c r="Q117" s="252" t="s">
        <v>367</v>
      </c>
      <c r="R117" s="252" t="s">
        <v>367</v>
      </c>
      <c r="S117" s="252" t="s">
        <v>367</v>
      </c>
      <c r="T117" s="252" t="s">
        <v>367</v>
      </c>
      <c r="U117" s="252" t="s">
        <v>367</v>
      </c>
      <c r="V117" s="252" t="s">
        <v>367</v>
      </c>
    </row>
    <row r="118" spans="1:22">
      <c r="A118" s="252">
        <v>214376</v>
      </c>
      <c r="B118" s="252" t="s">
        <v>81</v>
      </c>
      <c r="C118" s="252" t="s">
        <v>366</v>
      </c>
      <c r="D118" s="252" t="s">
        <v>368</v>
      </c>
      <c r="E118" s="252" t="s">
        <v>366</v>
      </c>
      <c r="F118" s="252" t="s">
        <v>368</v>
      </c>
      <c r="G118" s="252" t="s">
        <v>366</v>
      </c>
      <c r="H118" s="252" t="s">
        <v>368</v>
      </c>
      <c r="I118" s="252" t="s">
        <v>368</v>
      </c>
      <c r="J118" s="252" t="s">
        <v>366</v>
      </c>
      <c r="K118" s="252" t="s">
        <v>366</v>
      </c>
      <c r="L118" s="252" t="s">
        <v>367</v>
      </c>
      <c r="M118" s="252" t="s">
        <v>368</v>
      </c>
      <c r="N118" s="252" t="s">
        <v>368</v>
      </c>
      <c r="O118" s="252" t="s">
        <v>368</v>
      </c>
      <c r="P118" s="252" t="s">
        <v>367</v>
      </c>
      <c r="Q118" s="252" t="s">
        <v>367</v>
      </c>
      <c r="R118" s="252" t="s">
        <v>367</v>
      </c>
      <c r="S118" s="252" t="s">
        <v>367</v>
      </c>
      <c r="T118" s="252" t="s">
        <v>367</v>
      </c>
      <c r="U118" s="252" t="s">
        <v>367</v>
      </c>
      <c r="V118" s="252" t="s">
        <v>367</v>
      </c>
    </row>
    <row r="119" spans="1:22">
      <c r="A119" s="252">
        <v>214531</v>
      </c>
      <c r="B119" s="252" t="s">
        <v>81</v>
      </c>
      <c r="C119" s="252" t="s">
        <v>368</v>
      </c>
      <c r="D119" s="252" t="s">
        <v>368</v>
      </c>
      <c r="E119" s="252" t="s">
        <v>366</v>
      </c>
      <c r="F119" s="252" t="s">
        <v>368</v>
      </c>
      <c r="G119" s="252" t="s">
        <v>367</v>
      </c>
      <c r="H119" s="252" t="s">
        <v>368</v>
      </c>
      <c r="I119" s="252" t="s">
        <v>367</v>
      </c>
      <c r="J119" s="252" t="s">
        <v>367</v>
      </c>
      <c r="K119" s="252" t="s">
        <v>368</v>
      </c>
      <c r="L119" s="252" t="s">
        <v>368</v>
      </c>
      <c r="M119" s="252" t="s">
        <v>368</v>
      </c>
      <c r="N119" s="252" t="s">
        <v>368</v>
      </c>
      <c r="O119" s="252" t="s">
        <v>368</v>
      </c>
      <c r="P119" s="252" t="s">
        <v>367</v>
      </c>
      <c r="Q119" s="252" t="s">
        <v>367</v>
      </c>
      <c r="R119" s="252" t="s">
        <v>367</v>
      </c>
      <c r="S119" s="252" t="s">
        <v>367</v>
      </c>
      <c r="T119" s="252" t="s">
        <v>367</v>
      </c>
      <c r="U119" s="252" t="s">
        <v>367</v>
      </c>
      <c r="V119" s="252" t="s">
        <v>367</v>
      </c>
    </row>
    <row r="120" spans="1:22">
      <c r="A120" s="252">
        <v>214260</v>
      </c>
      <c r="B120" s="252" t="s">
        <v>81</v>
      </c>
      <c r="C120" s="252" t="s">
        <v>368</v>
      </c>
      <c r="D120" s="252" t="s">
        <v>366</v>
      </c>
      <c r="E120" s="252" t="s">
        <v>368</v>
      </c>
      <c r="F120" s="252" t="s">
        <v>368</v>
      </c>
      <c r="G120" s="252" t="s">
        <v>368</v>
      </c>
      <c r="H120" s="252" t="s">
        <v>367</v>
      </c>
      <c r="I120" s="252" t="s">
        <v>368</v>
      </c>
      <c r="J120" s="252" t="s">
        <v>368</v>
      </c>
      <c r="K120" s="252" t="s">
        <v>368</v>
      </c>
      <c r="L120" s="252" t="s">
        <v>368</v>
      </c>
      <c r="M120" s="252" t="s">
        <v>368</v>
      </c>
      <c r="N120" s="252" t="s">
        <v>368</v>
      </c>
      <c r="O120" s="252" t="s">
        <v>368</v>
      </c>
      <c r="P120" s="252" t="s">
        <v>367</v>
      </c>
      <c r="Q120" s="252" t="s">
        <v>367</v>
      </c>
      <c r="R120" s="252" t="s">
        <v>367</v>
      </c>
      <c r="S120" s="252" t="s">
        <v>367</v>
      </c>
      <c r="T120" s="252" t="s">
        <v>367</v>
      </c>
      <c r="U120" s="252" t="s">
        <v>367</v>
      </c>
      <c r="V120" s="252" t="s">
        <v>367</v>
      </c>
    </row>
    <row r="121" spans="1:22">
      <c r="A121" s="252">
        <v>214377</v>
      </c>
      <c r="B121" s="252" t="s">
        <v>81</v>
      </c>
      <c r="C121" s="252" t="s">
        <v>368</v>
      </c>
      <c r="D121" s="252" t="s">
        <v>366</v>
      </c>
      <c r="E121" s="252" t="s">
        <v>368</v>
      </c>
      <c r="F121" s="252" t="s">
        <v>368</v>
      </c>
      <c r="G121" s="252" t="s">
        <v>368</v>
      </c>
      <c r="H121" s="252" t="s">
        <v>368</v>
      </c>
      <c r="I121" s="252" t="s">
        <v>368</v>
      </c>
      <c r="J121" s="252" t="s">
        <v>368</v>
      </c>
      <c r="K121" s="252" t="s">
        <v>368</v>
      </c>
      <c r="L121" s="252" t="s">
        <v>368</v>
      </c>
      <c r="M121" s="252" t="s">
        <v>368</v>
      </c>
      <c r="N121" s="252" t="s">
        <v>368</v>
      </c>
      <c r="O121" s="252" t="s">
        <v>368</v>
      </c>
      <c r="P121" s="252" t="s">
        <v>367</v>
      </c>
      <c r="Q121" s="252" t="s">
        <v>367</v>
      </c>
      <c r="R121" s="252" t="s">
        <v>367</v>
      </c>
      <c r="S121" s="252" t="s">
        <v>367</v>
      </c>
      <c r="T121" s="252" t="s">
        <v>367</v>
      </c>
      <c r="U121" s="252" t="s">
        <v>367</v>
      </c>
      <c r="V121" s="252" t="s">
        <v>367</v>
      </c>
    </row>
    <row r="122" spans="1:22">
      <c r="A122" s="252">
        <v>213280</v>
      </c>
      <c r="B122" s="252" t="s">
        <v>81</v>
      </c>
      <c r="C122" s="252" t="s">
        <v>366</v>
      </c>
      <c r="D122" s="252" t="s">
        <v>368</v>
      </c>
      <c r="E122" s="252" t="s">
        <v>368</v>
      </c>
      <c r="F122" s="252" t="s">
        <v>366</v>
      </c>
      <c r="G122" s="252" t="s">
        <v>367</v>
      </c>
      <c r="H122" s="252" t="s">
        <v>366</v>
      </c>
      <c r="I122" s="252" t="s">
        <v>368</v>
      </c>
      <c r="J122" s="252" t="s">
        <v>368</v>
      </c>
      <c r="K122" s="252" t="s">
        <v>368</v>
      </c>
      <c r="L122" s="252" t="s">
        <v>368</v>
      </c>
      <c r="M122" s="252" t="s">
        <v>368</v>
      </c>
      <c r="N122" s="252" t="s">
        <v>368</v>
      </c>
      <c r="O122" s="252" t="s">
        <v>368</v>
      </c>
      <c r="P122" s="252" t="s">
        <v>367</v>
      </c>
      <c r="Q122" s="252" t="s">
        <v>367</v>
      </c>
      <c r="R122" s="252" t="s">
        <v>367</v>
      </c>
      <c r="S122" s="252" t="s">
        <v>367</v>
      </c>
      <c r="T122" s="252" t="s">
        <v>367</v>
      </c>
      <c r="U122" s="252" t="s">
        <v>367</v>
      </c>
      <c r="V122" s="252" t="s">
        <v>367</v>
      </c>
    </row>
    <row r="123" spans="1:22">
      <c r="A123" s="252">
        <v>214452</v>
      </c>
      <c r="B123" s="252" t="s">
        <v>81</v>
      </c>
      <c r="C123" s="252" t="s">
        <v>366</v>
      </c>
      <c r="D123" s="252" t="s">
        <v>368</v>
      </c>
      <c r="E123" s="252" t="s">
        <v>366</v>
      </c>
      <c r="F123" s="252" t="s">
        <v>368</v>
      </c>
      <c r="G123" s="252" t="s">
        <v>368</v>
      </c>
      <c r="H123" s="252" t="s">
        <v>368</v>
      </c>
      <c r="I123" s="252" t="s">
        <v>368</v>
      </c>
      <c r="J123" s="252" t="s">
        <v>366</v>
      </c>
      <c r="K123" s="252" t="s">
        <v>368</v>
      </c>
      <c r="L123" s="252" t="s">
        <v>368</v>
      </c>
      <c r="M123" s="252" t="s">
        <v>368</v>
      </c>
      <c r="N123" s="252" t="s">
        <v>368</v>
      </c>
      <c r="O123" s="252" t="s">
        <v>368</v>
      </c>
      <c r="P123" s="252" t="s">
        <v>367</v>
      </c>
      <c r="Q123" s="252" t="s">
        <v>367</v>
      </c>
      <c r="R123" s="252" t="s">
        <v>367</v>
      </c>
      <c r="S123" s="252" t="s">
        <v>367</v>
      </c>
      <c r="T123" s="252" t="s">
        <v>367</v>
      </c>
      <c r="U123" s="252" t="s">
        <v>367</v>
      </c>
      <c r="V123" s="252" t="s">
        <v>367</v>
      </c>
    </row>
    <row r="124" spans="1:22">
      <c r="A124" s="252">
        <v>212537</v>
      </c>
      <c r="B124" s="252" t="s">
        <v>81</v>
      </c>
      <c r="C124" s="252" t="s">
        <v>366</v>
      </c>
      <c r="D124" s="252" t="s">
        <v>368</v>
      </c>
      <c r="E124" s="252" t="s">
        <v>366</v>
      </c>
      <c r="F124" s="252" t="s">
        <v>366</v>
      </c>
      <c r="G124" s="252" t="s">
        <v>368</v>
      </c>
      <c r="H124" s="252" t="s">
        <v>366</v>
      </c>
      <c r="I124" s="252" t="s">
        <v>368</v>
      </c>
      <c r="J124" s="252" t="s">
        <v>366</v>
      </c>
      <c r="K124" s="252" t="s">
        <v>368</v>
      </c>
      <c r="L124" s="252" t="s">
        <v>368</v>
      </c>
      <c r="M124" s="252" t="s">
        <v>368</v>
      </c>
      <c r="N124" s="252" t="s">
        <v>368</v>
      </c>
      <c r="O124" s="252" t="s">
        <v>368</v>
      </c>
      <c r="P124" s="252" t="s">
        <v>367</v>
      </c>
      <c r="Q124" s="252" t="s">
        <v>367</v>
      </c>
      <c r="R124" s="252" t="s">
        <v>367</v>
      </c>
      <c r="S124" s="252" t="s">
        <v>367</v>
      </c>
      <c r="T124" s="252" t="s">
        <v>367</v>
      </c>
      <c r="U124" s="252" t="s">
        <v>367</v>
      </c>
      <c r="V124" s="252" t="s">
        <v>367</v>
      </c>
    </row>
    <row r="125" spans="1:22">
      <c r="A125" s="253">
        <v>213591</v>
      </c>
      <c r="B125" s="252" t="s">
        <v>81</v>
      </c>
      <c r="C125" s="252" t="s">
        <v>366</v>
      </c>
      <c r="D125" s="252" t="s">
        <v>366</v>
      </c>
      <c r="E125" s="252" t="s">
        <v>366</v>
      </c>
      <c r="F125" s="252" t="s">
        <v>366</v>
      </c>
      <c r="G125" s="252" t="s">
        <v>368</v>
      </c>
      <c r="H125" s="252" t="s">
        <v>368</v>
      </c>
      <c r="I125" s="252" t="s">
        <v>366</v>
      </c>
      <c r="J125" s="252" t="s">
        <v>366</v>
      </c>
      <c r="K125" s="252" t="s">
        <v>368</v>
      </c>
      <c r="L125" s="252" t="s">
        <v>368</v>
      </c>
      <c r="M125" s="252" t="s">
        <v>368</v>
      </c>
      <c r="N125" s="252" t="s">
        <v>368</v>
      </c>
      <c r="O125" s="252" t="s">
        <v>368</v>
      </c>
      <c r="P125" s="252" t="s">
        <v>367</v>
      </c>
      <c r="Q125" s="252" t="s">
        <v>367</v>
      </c>
      <c r="R125" s="252" t="s">
        <v>367</v>
      </c>
      <c r="S125" s="252" t="s">
        <v>367</v>
      </c>
      <c r="T125" s="252" t="s">
        <v>367</v>
      </c>
      <c r="U125" s="252" t="s">
        <v>367</v>
      </c>
      <c r="V125" s="252" t="s">
        <v>367</v>
      </c>
    </row>
    <row r="126" spans="1:22">
      <c r="A126" s="252">
        <v>213602</v>
      </c>
      <c r="B126" s="252" t="s">
        <v>81</v>
      </c>
      <c r="C126" s="252" t="s">
        <v>366</v>
      </c>
      <c r="D126" s="252" t="s">
        <v>368</v>
      </c>
      <c r="E126" s="252" t="s">
        <v>366</v>
      </c>
      <c r="F126" s="252" t="s">
        <v>366</v>
      </c>
      <c r="G126" s="252" t="s">
        <v>367</v>
      </c>
      <c r="H126" s="252" t="s">
        <v>366</v>
      </c>
      <c r="I126" s="252" t="s">
        <v>366</v>
      </c>
      <c r="J126" s="252" t="s">
        <v>366</v>
      </c>
      <c r="K126" s="252" t="s">
        <v>368</v>
      </c>
      <c r="L126" s="252" t="s">
        <v>368</v>
      </c>
      <c r="M126" s="252" t="s">
        <v>368</v>
      </c>
      <c r="N126" s="252" t="s">
        <v>368</v>
      </c>
      <c r="O126" s="252" t="s">
        <v>368</v>
      </c>
      <c r="P126" s="252" t="s">
        <v>367</v>
      </c>
      <c r="Q126" s="252" t="s">
        <v>367</v>
      </c>
      <c r="R126" s="252" t="s">
        <v>367</v>
      </c>
      <c r="S126" s="252" t="s">
        <v>367</v>
      </c>
      <c r="T126" s="252" t="s">
        <v>367</v>
      </c>
      <c r="U126" s="252" t="s">
        <v>367</v>
      </c>
      <c r="V126" s="252" t="s">
        <v>367</v>
      </c>
    </row>
    <row r="127" spans="1:22">
      <c r="A127" s="252">
        <v>212965</v>
      </c>
      <c r="B127" s="252" t="s">
        <v>81</v>
      </c>
      <c r="C127" s="252" t="s">
        <v>368</v>
      </c>
      <c r="D127" s="252" t="s">
        <v>368</v>
      </c>
      <c r="E127" s="252" t="s">
        <v>368</v>
      </c>
      <c r="F127" s="252" t="s">
        <v>366</v>
      </c>
      <c r="G127" s="252" t="s">
        <v>367</v>
      </c>
      <c r="H127" s="252" t="s">
        <v>367</v>
      </c>
      <c r="I127" s="252" t="s">
        <v>368</v>
      </c>
      <c r="J127" s="252" t="s">
        <v>368</v>
      </c>
      <c r="K127" s="252" t="s">
        <v>366</v>
      </c>
      <c r="L127" s="252" t="s">
        <v>368</v>
      </c>
      <c r="M127" s="252" t="s">
        <v>368</v>
      </c>
      <c r="N127" s="252" t="s">
        <v>368</v>
      </c>
      <c r="O127" s="252" t="s">
        <v>368</v>
      </c>
      <c r="P127" s="252" t="s">
        <v>367</v>
      </c>
      <c r="Q127" s="252" t="s">
        <v>367</v>
      </c>
      <c r="R127" s="252" t="s">
        <v>367</v>
      </c>
      <c r="S127" s="252" t="s">
        <v>367</v>
      </c>
      <c r="T127" s="252" t="s">
        <v>367</v>
      </c>
      <c r="U127" s="252" t="s">
        <v>367</v>
      </c>
      <c r="V127" s="252" t="s">
        <v>367</v>
      </c>
    </row>
    <row r="128" spans="1:22">
      <c r="A128" s="253">
        <v>214299</v>
      </c>
      <c r="B128" s="252" t="s">
        <v>81</v>
      </c>
      <c r="C128" s="252" t="s">
        <v>366</v>
      </c>
      <c r="D128" s="252" t="s">
        <v>366</v>
      </c>
      <c r="E128" s="252" t="s">
        <v>366</v>
      </c>
      <c r="F128" s="252" t="s">
        <v>368</v>
      </c>
      <c r="G128" s="252" t="s">
        <v>366</v>
      </c>
      <c r="H128" s="252" t="s">
        <v>368</v>
      </c>
      <c r="I128" s="252" t="s">
        <v>368</v>
      </c>
      <c r="J128" s="252" t="s">
        <v>368</v>
      </c>
      <c r="K128" s="252" t="s">
        <v>366</v>
      </c>
      <c r="L128" s="252" t="s">
        <v>368</v>
      </c>
      <c r="M128" s="252" t="s">
        <v>368</v>
      </c>
      <c r="N128" s="252" t="s">
        <v>368</v>
      </c>
      <c r="O128" s="252" t="s">
        <v>368</v>
      </c>
      <c r="P128" s="252" t="s">
        <v>367</v>
      </c>
      <c r="Q128" s="252" t="s">
        <v>367</v>
      </c>
      <c r="R128" s="252" t="s">
        <v>367</v>
      </c>
      <c r="S128" s="252" t="s">
        <v>367</v>
      </c>
      <c r="T128" s="252" t="s">
        <v>367</v>
      </c>
      <c r="U128" s="252" t="s">
        <v>367</v>
      </c>
      <c r="V128" s="252" t="s">
        <v>367</v>
      </c>
    </row>
    <row r="129" spans="1:22">
      <c r="A129" s="252">
        <v>213412</v>
      </c>
      <c r="B129" s="252" t="s">
        <v>81</v>
      </c>
      <c r="C129" s="252" t="s">
        <v>366</v>
      </c>
      <c r="D129" s="252" t="s">
        <v>368</v>
      </c>
      <c r="E129" s="252" t="s">
        <v>366</v>
      </c>
      <c r="F129" s="252" t="s">
        <v>368</v>
      </c>
      <c r="G129" s="252" t="s">
        <v>368</v>
      </c>
      <c r="H129" s="252" t="s">
        <v>368</v>
      </c>
      <c r="I129" s="252" t="s">
        <v>368</v>
      </c>
      <c r="J129" s="252" t="s">
        <v>368</v>
      </c>
      <c r="K129" s="252" t="s">
        <v>368</v>
      </c>
      <c r="L129" s="252" t="s">
        <v>366</v>
      </c>
      <c r="M129" s="252" t="s">
        <v>368</v>
      </c>
      <c r="N129" s="252" t="s">
        <v>368</v>
      </c>
      <c r="O129" s="252" t="s">
        <v>368</v>
      </c>
      <c r="P129" s="252" t="s">
        <v>367</v>
      </c>
      <c r="Q129" s="252" t="s">
        <v>367</v>
      </c>
      <c r="R129" s="252" t="s">
        <v>367</v>
      </c>
      <c r="S129" s="252" t="s">
        <v>367</v>
      </c>
      <c r="T129" s="252" t="s">
        <v>367</v>
      </c>
      <c r="U129" s="252" t="s">
        <v>367</v>
      </c>
      <c r="V129" s="252" t="s">
        <v>367</v>
      </c>
    </row>
    <row r="130" spans="1:22">
      <c r="A130" s="253">
        <v>213695</v>
      </c>
      <c r="B130" s="252" t="s">
        <v>81</v>
      </c>
      <c r="C130" s="252" t="s">
        <v>366</v>
      </c>
      <c r="D130" s="252" t="s">
        <v>366</v>
      </c>
      <c r="E130" s="252" t="s">
        <v>366</v>
      </c>
      <c r="F130" s="252" t="s">
        <v>366</v>
      </c>
      <c r="G130" s="252" t="s">
        <v>368</v>
      </c>
      <c r="H130" s="252" t="s">
        <v>368</v>
      </c>
      <c r="I130" s="252" t="s">
        <v>368</v>
      </c>
      <c r="J130" s="252" t="s">
        <v>366</v>
      </c>
      <c r="K130" s="252" t="s">
        <v>368</v>
      </c>
      <c r="L130" s="252" t="s">
        <v>366</v>
      </c>
      <c r="M130" s="252" t="s">
        <v>368</v>
      </c>
      <c r="N130" s="252" t="s">
        <v>368</v>
      </c>
      <c r="O130" s="252" t="s">
        <v>368</v>
      </c>
      <c r="P130" s="252" t="s">
        <v>367</v>
      </c>
      <c r="Q130" s="252" t="s">
        <v>367</v>
      </c>
      <c r="R130" s="252" t="s">
        <v>367</v>
      </c>
      <c r="S130" s="252" t="s">
        <v>367</v>
      </c>
      <c r="T130" s="252" t="s">
        <v>367</v>
      </c>
      <c r="U130" s="252" t="s">
        <v>367</v>
      </c>
      <c r="V130" s="252" t="s">
        <v>367</v>
      </c>
    </row>
    <row r="131" spans="1:22">
      <c r="A131" s="253">
        <v>212199</v>
      </c>
      <c r="B131" s="252" t="s">
        <v>81</v>
      </c>
      <c r="C131" s="252" t="s">
        <v>366</v>
      </c>
      <c r="D131" s="252" t="s">
        <v>368</v>
      </c>
      <c r="E131" s="252" t="s">
        <v>366</v>
      </c>
      <c r="F131" s="252" t="s">
        <v>366</v>
      </c>
      <c r="G131" s="252" t="s">
        <v>366</v>
      </c>
      <c r="H131" s="252" t="s">
        <v>368</v>
      </c>
      <c r="I131" s="252" t="s">
        <v>368</v>
      </c>
      <c r="J131" s="252" t="s">
        <v>366</v>
      </c>
      <c r="K131" s="252" t="s">
        <v>368</v>
      </c>
      <c r="L131" s="252" t="s">
        <v>366</v>
      </c>
      <c r="M131" s="252" t="s">
        <v>368</v>
      </c>
      <c r="N131" s="252" t="s">
        <v>368</v>
      </c>
      <c r="O131" s="252" t="s">
        <v>368</v>
      </c>
      <c r="P131" s="252" t="s">
        <v>367</v>
      </c>
      <c r="Q131" s="252" t="s">
        <v>367</v>
      </c>
      <c r="R131" s="252" t="s">
        <v>367</v>
      </c>
      <c r="S131" s="252" t="s">
        <v>367</v>
      </c>
      <c r="T131" s="252" t="s">
        <v>367</v>
      </c>
      <c r="U131" s="252" t="s">
        <v>367</v>
      </c>
      <c r="V131" s="252" t="s">
        <v>367</v>
      </c>
    </row>
    <row r="132" spans="1:22">
      <c r="A132" s="253">
        <v>212857</v>
      </c>
      <c r="B132" s="252" t="s">
        <v>81</v>
      </c>
      <c r="C132" s="252" t="s">
        <v>366</v>
      </c>
      <c r="D132" s="252" t="s">
        <v>368</v>
      </c>
      <c r="E132" s="252" t="s">
        <v>366</v>
      </c>
      <c r="F132" s="252" t="s">
        <v>366</v>
      </c>
      <c r="G132" s="252" t="s">
        <v>366</v>
      </c>
      <c r="H132" s="252" t="s">
        <v>367</v>
      </c>
      <c r="I132" s="252" t="s">
        <v>366</v>
      </c>
      <c r="J132" s="252" t="s">
        <v>366</v>
      </c>
      <c r="K132" s="252" t="s">
        <v>368</v>
      </c>
      <c r="L132" s="252" t="s">
        <v>366</v>
      </c>
      <c r="M132" s="252" t="s">
        <v>368</v>
      </c>
      <c r="N132" s="252" t="s">
        <v>368</v>
      </c>
      <c r="O132" s="252" t="s">
        <v>368</v>
      </c>
      <c r="P132" s="252" t="s">
        <v>367</v>
      </c>
      <c r="Q132" s="252" t="s">
        <v>367</v>
      </c>
      <c r="R132" s="252" t="s">
        <v>367</v>
      </c>
      <c r="S132" s="252" t="s">
        <v>367</v>
      </c>
      <c r="T132" s="252" t="s">
        <v>367</v>
      </c>
      <c r="U132" s="252" t="s">
        <v>367</v>
      </c>
      <c r="V132" s="252" t="s">
        <v>367</v>
      </c>
    </row>
    <row r="133" spans="1:22">
      <c r="A133" s="252">
        <v>212820</v>
      </c>
      <c r="B133" s="252" t="s">
        <v>81</v>
      </c>
      <c r="C133" s="252" t="s">
        <v>366</v>
      </c>
      <c r="D133" s="252" t="s">
        <v>366</v>
      </c>
      <c r="E133" s="252" t="s">
        <v>368</v>
      </c>
      <c r="F133" s="252" t="s">
        <v>366</v>
      </c>
      <c r="G133" s="252" t="s">
        <v>368</v>
      </c>
      <c r="H133" s="252" t="s">
        <v>366</v>
      </c>
      <c r="I133" s="252" t="s">
        <v>366</v>
      </c>
      <c r="J133" s="252" t="s">
        <v>366</v>
      </c>
      <c r="K133" s="252" t="s">
        <v>368</v>
      </c>
      <c r="L133" s="252" t="s">
        <v>366</v>
      </c>
      <c r="M133" s="252" t="s">
        <v>368</v>
      </c>
      <c r="N133" s="252" t="s">
        <v>368</v>
      </c>
      <c r="O133" s="252" t="s">
        <v>368</v>
      </c>
      <c r="P133" s="252" t="s">
        <v>367</v>
      </c>
      <c r="Q133" s="252" t="s">
        <v>367</v>
      </c>
      <c r="R133" s="252" t="s">
        <v>367</v>
      </c>
      <c r="S133" s="252" t="s">
        <v>367</v>
      </c>
      <c r="T133" s="252" t="s">
        <v>367</v>
      </c>
      <c r="U133" s="252" t="s">
        <v>367</v>
      </c>
      <c r="V133" s="252" t="s">
        <v>367</v>
      </c>
    </row>
    <row r="134" spans="1:22">
      <c r="A134" s="252">
        <v>211291</v>
      </c>
      <c r="B134" s="252" t="s">
        <v>81</v>
      </c>
      <c r="C134" s="252" t="s">
        <v>366</v>
      </c>
      <c r="D134" s="252" t="s">
        <v>366</v>
      </c>
      <c r="E134" s="252" t="s">
        <v>368</v>
      </c>
      <c r="F134" s="252" t="s">
        <v>368</v>
      </c>
      <c r="G134" s="252" t="s">
        <v>368</v>
      </c>
      <c r="H134" s="252" t="s">
        <v>367</v>
      </c>
      <c r="I134" s="252" t="s">
        <v>366</v>
      </c>
      <c r="J134" s="252" t="s">
        <v>366</v>
      </c>
      <c r="K134" s="252" t="s">
        <v>366</v>
      </c>
      <c r="L134" s="252" t="s">
        <v>366</v>
      </c>
      <c r="M134" s="252" t="s">
        <v>368</v>
      </c>
      <c r="N134" s="252" t="s">
        <v>368</v>
      </c>
      <c r="O134" s="252" t="s">
        <v>368</v>
      </c>
      <c r="P134" s="252" t="s">
        <v>367</v>
      </c>
      <c r="Q134" s="252" t="s">
        <v>367</v>
      </c>
      <c r="R134" s="252" t="s">
        <v>367</v>
      </c>
      <c r="S134" s="252" t="s">
        <v>367</v>
      </c>
      <c r="T134" s="252" t="s">
        <v>367</v>
      </c>
      <c r="U134" s="252" t="s">
        <v>367</v>
      </c>
      <c r="V134" s="252" t="s">
        <v>367</v>
      </c>
    </row>
    <row r="135" spans="1:22">
      <c r="A135" s="253">
        <v>212135</v>
      </c>
      <c r="B135" s="252" t="s">
        <v>81</v>
      </c>
      <c r="C135" s="252" t="s">
        <v>366</v>
      </c>
      <c r="D135" s="252" t="s">
        <v>368</v>
      </c>
      <c r="E135" s="252" t="s">
        <v>366</v>
      </c>
      <c r="F135" s="252" t="s">
        <v>366</v>
      </c>
      <c r="G135" s="252" t="s">
        <v>368</v>
      </c>
      <c r="H135" s="252" t="s">
        <v>368</v>
      </c>
      <c r="I135" s="252" t="s">
        <v>366</v>
      </c>
      <c r="J135" s="252" t="s">
        <v>366</v>
      </c>
      <c r="K135" s="252" t="s">
        <v>366</v>
      </c>
      <c r="L135" s="252" t="s">
        <v>366</v>
      </c>
      <c r="M135" s="252" t="s">
        <v>368</v>
      </c>
      <c r="N135" s="252" t="s">
        <v>368</v>
      </c>
      <c r="O135" s="252" t="s">
        <v>368</v>
      </c>
      <c r="P135" s="252" t="s">
        <v>367</v>
      </c>
      <c r="Q135" s="252" t="s">
        <v>367</v>
      </c>
      <c r="R135" s="252" t="s">
        <v>367</v>
      </c>
      <c r="S135" s="252" t="s">
        <v>367</v>
      </c>
      <c r="T135" s="252" t="s">
        <v>367</v>
      </c>
      <c r="U135" s="252" t="s">
        <v>367</v>
      </c>
      <c r="V135" s="252" t="s">
        <v>367</v>
      </c>
    </row>
    <row r="136" spans="1:22">
      <c r="A136" s="252">
        <v>214522</v>
      </c>
      <c r="B136" s="252" t="s">
        <v>81</v>
      </c>
      <c r="C136" s="252" t="s">
        <v>368</v>
      </c>
      <c r="D136" s="252" t="s">
        <v>366</v>
      </c>
      <c r="E136" s="252" t="s">
        <v>368</v>
      </c>
      <c r="F136" s="252" t="s">
        <v>368</v>
      </c>
      <c r="G136" s="252" t="s">
        <v>367</v>
      </c>
      <c r="H136" s="252" t="s">
        <v>368</v>
      </c>
      <c r="I136" s="252" t="s">
        <v>368</v>
      </c>
      <c r="J136" s="252" t="s">
        <v>367</v>
      </c>
      <c r="K136" s="252" t="s">
        <v>368</v>
      </c>
      <c r="L136" s="252" t="s">
        <v>367</v>
      </c>
      <c r="M136" s="252" t="s">
        <v>367</v>
      </c>
      <c r="N136" s="252" t="s">
        <v>366</v>
      </c>
      <c r="O136" s="252" t="s">
        <v>368</v>
      </c>
      <c r="P136" s="252" t="s">
        <v>367</v>
      </c>
      <c r="Q136" s="252" t="s">
        <v>367</v>
      </c>
      <c r="R136" s="252" t="s">
        <v>367</v>
      </c>
      <c r="S136" s="252" t="s">
        <v>367</v>
      </c>
      <c r="T136" s="252" t="s">
        <v>367</v>
      </c>
      <c r="U136" s="252" t="s">
        <v>367</v>
      </c>
      <c r="V136" s="252" t="s">
        <v>367</v>
      </c>
    </row>
    <row r="137" spans="1:22">
      <c r="A137" s="252">
        <v>210799</v>
      </c>
      <c r="B137" s="252" t="s">
        <v>81</v>
      </c>
      <c r="C137" s="252" t="s">
        <v>366</v>
      </c>
      <c r="D137" s="252" t="s">
        <v>368</v>
      </c>
      <c r="E137" s="252" t="s">
        <v>366</v>
      </c>
      <c r="F137" s="252" t="s">
        <v>366</v>
      </c>
      <c r="G137" s="252" t="s">
        <v>368</v>
      </c>
      <c r="H137" s="252" t="s">
        <v>366</v>
      </c>
      <c r="I137" s="252" t="s">
        <v>366</v>
      </c>
      <c r="J137" s="252" t="s">
        <v>366</v>
      </c>
      <c r="K137" s="252" t="s">
        <v>368</v>
      </c>
      <c r="L137" s="252" t="s">
        <v>366</v>
      </c>
      <c r="M137" s="252" t="s">
        <v>367</v>
      </c>
      <c r="N137" s="252" t="s">
        <v>366</v>
      </c>
      <c r="O137" s="252" t="s">
        <v>366</v>
      </c>
      <c r="P137" s="252" t="s">
        <v>367</v>
      </c>
      <c r="Q137" s="252" t="s">
        <v>367</v>
      </c>
      <c r="R137" s="252" t="s">
        <v>367</v>
      </c>
      <c r="S137" s="252" t="s">
        <v>367</v>
      </c>
      <c r="T137" s="252" t="s">
        <v>367</v>
      </c>
      <c r="U137" s="252" t="s">
        <v>367</v>
      </c>
      <c r="V137" s="252" t="s">
        <v>367</v>
      </c>
    </row>
    <row r="138" spans="1:22">
      <c r="A138" s="252">
        <v>211871</v>
      </c>
      <c r="B138" s="252" t="s">
        <v>81</v>
      </c>
      <c r="C138" s="252" t="s">
        <v>366</v>
      </c>
      <c r="D138" s="252" t="s">
        <v>366</v>
      </c>
      <c r="E138" s="252" t="s">
        <v>366</v>
      </c>
      <c r="F138" s="252" t="s">
        <v>368</v>
      </c>
      <c r="G138" s="252" t="s">
        <v>366</v>
      </c>
      <c r="H138" s="252" t="s">
        <v>366</v>
      </c>
      <c r="I138" s="252" t="s">
        <v>368</v>
      </c>
      <c r="J138" s="252" t="s">
        <v>368</v>
      </c>
      <c r="K138" s="252" t="s">
        <v>368</v>
      </c>
      <c r="L138" s="252" t="s">
        <v>368</v>
      </c>
      <c r="M138" s="252" t="s">
        <v>368</v>
      </c>
      <c r="N138" s="252" t="s">
        <v>367</v>
      </c>
      <c r="O138" s="252" t="s">
        <v>367</v>
      </c>
      <c r="P138" s="252" t="s">
        <v>368</v>
      </c>
      <c r="Q138" s="252" t="s">
        <v>367</v>
      </c>
      <c r="R138" s="252" t="s">
        <v>367</v>
      </c>
      <c r="S138" s="252" t="s">
        <v>367</v>
      </c>
      <c r="T138" s="252" t="s">
        <v>367</v>
      </c>
      <c r="U138" s="252" t="s">
        <v>367</v>
      </c>
      <c r="V138" s="252" t="s">
        <v>367</v>
      </c>
    </row>
    <row r="139" spans="1:22">
      <c r="A139" s="252">
        <v>213938</v>
      </c>
      <c r="B139" s="252" t="s">
        <v>81</v>
      </c>
      <c r="C139" s="252" t="s">
        <v>368</v>
      </c>
      <c r="D139" s="252" t="s">
        <v>368</v>
      </c>
      <c r="E139" s="252" t="s">
        <v>368</v>
      </c>
      <c r="F139" s="252" t="s">
        <v>368</v>
      </c>
      <c r="G139" s="252" t="s">
        <v>368</v>
      </c>
      <c r="H139" s="252" t="s">
        <v>368</v>
      </c>
      <c r="I139" s="252" t="s">
        <v>368</v>
      </c>
      <c r="J139" s="252" t="s">
        <v>368</v>
      </c>
      <c r="K139" s="252" t="s">
        <v>368</v>
      </c>
      <c r="L139" s="252" t="s">
        <v>367</v>
      </c>
      <c r="M139" s="252" t="s">
        <v>367</v>
      </c>
      <c r="N139" s="252" t="s">
        <v>368</v>
      </c>
      <c r="O139" s="252" t="s">
        <v>367</v>
      </c>
      <c r="P139" s="252" t="s">
        <v>368</v>
      </c>
      <c r="Q139" s="252" t="s">
        <v>367</v>
      </c>
      <c r="R139" s="252" t="s">
        <v>367</v>
      </c>
      <c r="S139" s="252" t="s">
        <v>367</v>
      </c>
      <c r="T139" s="252" t="s">
        <v>367</v>
      </c>
      <c r="U139" s="252" t="s">
        <v>367</v>
      </c>
      <c r="V139" s="252" t="s">
        <v>367</v>
      </c>
    </row>
    <row r="140" spans="1:22">
      <c r="A140" s="252">
        <v>212959</v>
      </c>
      <c r="B140" s="252" t="s">
        <v>81</v>
      </c>
      <c r="C140" s="252" t="s">
        <v>367</v>
      </c>
      <c r="D140" s="252" t="s">
        <v>368</v>
      </c>
      <c r="E140" s="252" t="s">
        <v>368</v>
      </c>
      <c r="F140" s="252" t="s">
        <v>368</v>
      </c>
      <c r="G140" s="252" t="s">
        <v>368</v>
      </c>
      <c r="H140" s="252" t="s">
        <v>366</v>
      </c>
      <c r="I140" s="252" t="s">
        <v>366</v>
      </c>
      <c r="J140" s="252" t="s">
        <v>367</v>
      </c>
      <c r="K140" s="252" t="s">
        <v>366</v>
      </c>
      <c r="L140" s="252" t="s">
        <v>367</v>
      </c>
      <c r="M140" s="252" t="s">
        <v>367</v>
      </c>
      <c r="N140" s="252" t="s">
        <v>368</v>
      </c>
      <c r="O140" s="252" t="s">
        <v>367</v>
      </c>
      <c r="P140" s="252" t="s">
        <v>368</v>
      </c>
      <c r="Q140" s="252" t="s">
        <v>367</v>
      </c>
      <c r="R140" s="252" t="s">
        <v>367</v>
      </c>
      <c r="S140" s="252" t="s">
        <v>367</v>
      </c>
      <c r="T140" s="252" t="s">
        <v>367</v>
      </c>
      <c r="U140" s="252" t="s">
        <v>367</v>
      </c>
      <c r="V140" s="252" t="s">
        <v>367</v>
      </c>
    </row>
    <row r="141" spans="1:22">
      <c r="A141" s="252">
        <v>214257</v>
      </c>
      <c r="B141" s="252" t="s">
        <v>81</v>
      </c>
      <c r="C141" s="252" t="s">
        <v>368</v>
      </c>
      <c r="D141" s="252" t="s">
        <v>368</v>
      </c>
      <c r="E141" s="252" t="s">
        <v>368</v>
      </c>
      <c r="F141" s="252" t="s">
        <v>368</v>
      </c>
      <c r="G141" s="252" t="s">
        <v>368</v>
      </c>
      <c r="H141" s="252" t="s">
        <v>368</v>
      </c>
      <c r="I141" s="252" t="s">
        <v>368</v>
      </c>
      <c r="J141" s="252" t="s">
        <v>367</v>
      </c>
      <c r="K141" s="252" t="s">
        <v>368</v>
      </c>
      <c r="L141" s="252" t="s">
        <v>368</v>
      </c>
      <c r="M141" s="252" t="s">
        <v>367</v>
      </c>
      <c r="N141" s="252" t="s">
        <v>368</v>
      </c>
      <c r="O141" s="252" t="s">
        <v>367</v>
      </c>
      <c r="P141" s="252" t="s">
        <v>368</v>
      </c>
      <c r="Q141" s="252" t="s">
        <v>367</v>
      </c>
      <c r="R141" s="252" t="s">
        <v>367</v>
      </c>
      <c r="S141" s="252" t="s">
        <v>367</v>
      </c>
      <c r="T141" s="252" t="s">
        <v>367</v>
      </c>
      <c r="U141" s="252" t="s">
        <v>367</v>
      </c>
      <c r="V141" s="252" t="s">
        <v>367</v>
      </c>
    </row>
    <row r="142" spans="1:22">
      <c r="A142" s="252">
        <v>214634</v>
      </c>
      <c r="B142" s="252" t="s">
        <v>81</v>
      </c>
      <c r="C142" s="252" t="s">
        <v>366</v>
      </c>
      <c r="D142" s="252" t="s">
        <v>368</v>
      </c>
      <c r="E142" s="252" t="s">
        <v>366</v>
      </c>
      <c r="F142" s="252" t="s">
        <v>368</v>
      </c>
      <c r="G142" s="252" t="s">
        <v>368</v>
      </c>
      <c r="H142" s="252" t="s">
        <v>366</v>
      </c>
      <c r="I142" s="252" t="s">
        <v>368</v>
      </c>
      <c r="J142" s="252" t="s">
        <v>368</v>
      </c>
      <c r="K142" s="252" t="s">
        <v>366</v>
      </c>
      <c r="L142" s="252" t="s">
        <v>368</v>
      </c>
      <c r="M142" s="252" t="s">
        <v>367</v>
      </c>
      <c r="N142" s="252" t="s">
        <v>368</v>
      </c>
      <c r="O142" s="252" t="s">
        <v>367</v>
      </c>
      <c r="P142" s="252" t="s">
        <v>368</v>
      </c>
      <c r="Q142" s="252" t="s">
        <v>367</v>
      </c>
      <c r="R142" s="252" t="s">
        <v>367</v>
      </c>
      <c r="S142" s="252" t="s">
        <v>367</v>
      </c>
      <c r="T142" s="252" t="s">
        <v>367</v>
      </c>
      <c r="U142" s="252" t="s">
        <v>367</v>
      </c>
      <c r="V142" s="252" t="s">
        <v>367</v>
      </c>
    </row>
    <row r="143" spans="1:22">
      <c r="A143" s="253">
        <v>211797</v>
      </c>
      <c r="B143" s="252" t="s">
        <v>81</v>
      </c>
      <c r="C143" s="252" t="s">
        <v>366</v>
      </c>
      <c r="D143" s="252" t="s">
        <v>368</v>
      </c>
      <c r="E143" s="252" t="s">
        <v>368</v>
      </c>
      <c r="F143" s="252" t="s">
        <v>366</v>
      </c>
      <c r="G143" s="252" t="s">
        <v>368</v>
      </c>
      <c r="H143" s="252" t="s">
        <v>368</v>
      </c>
      <c r="I143" s="252" t="s">
        <v>366</v>
      </c>
      <c r="J143" s="252" t="s">
        <v>366</v>
      </c>
      <c r="K143" s="252" t="s">
        <v>366</v>
      </c>
      <c r="L143" s="252" t="s">
        <v>367</v>
      </c>
      <c r="M143" s="252" t="s">
        <v>367</v>
      </c>
      <c r="N143" s="252" t="s">
        <v>367</v>
      </c>
      <c r="O143" s="252" t="s">
        <v>368</v>
      </c>
      <c r="P143" s="252" t="s">
        <v>368</v>
      </c>
      <c r="Q143" s="252" t="s">
        <v>367</v>
      </c>
      <c r="R143" s="252" t="s">
        <v>367</v>
      </c>
      <c r="S143" s="252" t="s">
        <v>367</v>
      </c>
      <c r="T143" s="252" t="s">
        <v>367</v>
      </c>
      <c r="U143" s="252" t="s">
        <v>367</v>
      </c>
      <c r="V143" s="252" t="s">
        <v>367</v>
      </c>
    </row>
    <row r="144" spans="1:22">
      <c r="A144" s="252">
        <v>214050</v>
      </c>
      <c r="B144" s="252" t="s">
        <v>81</v>
      </c>
      <c r="C144" s="252" t="s">
        <v>368</v>
      </c>
      <c r="D144" s="252" t="s">
        <v>368</v>
      </c>
      <c r="E144" s="252" t="s">
        <v>366</v>
      </c>
      <c r="F144" s="252" t="s">
        <v>366</v>
      </c>
      <c r="G144" s="252" t="s">
        <v>368</v>
      </c>
      <c r="H144" s="252" t="s">
        <v>368</v>
      </c>
      <c r="I144" s="252" t="s">
        <v>368</v>
      </c>
      <c r="J144" s="252" t="s">
        <v>368</v>
      </c>
      <c r="K144" s="252" t="s">
        <v>368</v>
      </c>
      <c r="L144" s="252" t="s">
        <v>368</v>
      </c>
      <c r="M144" s="252" t="s">
        <v>367</v>
      </c>
      <c r="N144" s="252" t="s">
        <v>367</v>
      </c>
      <c r="O144" s="252" t="s">
        <v>368</v>
      </c>
      <c r="P144" s="252" t="s">
        <v>368</v>
      </c>
      <c r="Q144" s="252" t="s">
        <v>367</v>
      </c>
      <c r="R144" s="252" t="s">
        <v>367</v>
      </c>
      <c r="S144" s="252" t="s">
        <v>367</v>
      </c>
      <c r="T144" s="252" t="s">
        <v>367</v>
      </c>
      <c r="U144" s="252" t="s">
        <v>367</v>
      </c>
      <c r="V144" s="252" t="s">
        <v>367</v>
      </c>
    </row>
    <row r="145" spans="1:22">
      <c r="A145" s="252">
        <v>214467</v>
      </c>
      <c r="B145" s="252" t="s">
        <v>81</v>
      </c>
      <c r="C145" s="252" t="s">
        <v>366</v>
      </c>
      <c r="D145" s="252" t="s">
        <v>368</v>
      </c>
      <c r="E145" s="252" t="s">
        <v>366</v>
      </c>
      <c r="F145" s="252" t="s">
        <v>368</v>
      </c>
      <c r="G145" s="252" t="s">
        <v>368</v>
      </c>
      <c r="H145" s="252" t="s">
        <v>368</v>
      </c>
      <c r="I145" s="252" t="s">
        <v>368</v>
      </c>
      <c r="J145" s="252" t="s">
        <v>366</v>
      </c>
      <c r="K145" s="252" t="s">
        <v>368</v>
      </c>
      <c r="L145" s="252" t="s">
        <v>368</v>
      </c>
      <c r="M145" s="252" t="s">
        <v>367</v>
      </c>
      <c r="N145" s="252" t="s">
        <v>367</v>
      </c>
      <c r="O145" s="252" t="s">
        <v>368</v>
      </c>
      <c r="P145" s="252" t="s">
        <v>368</v>
      </c>
      <c r="Q145" s="252" t="s">
        <v>367</v>
      </c>
      <c r="R145" s="252" t="s">
        <v>367</v>
      </c>
      <c r="S145" s="252" t="s">
        <v>367</v>
      </c>
      <c r="T145" s="252" t="s">
        <v>367</v>
      </c>
      <c r="U145" s="252" t="s">
        <v>367</v>
      </c>
      <c r="V145" s="252" t="s">
        <v>367</v>
      </c>
    </row>
    <row r="146" spans="1:22">
      <c r="A146" s="253">
        <v>213868</v>
      </c>
      <c r="B146" s="252" t="s">
        <v>81</v>
      </c>
      <c r="C146" s="252" t="s">
        <v>368</v>
      </c>
      <c r="D146" s="252" t="s">
        <v>368</v>
      </c>
      <c r="E146" s="252" t="s">
        <v>366</v>
      </c>
      <c r="F146" s="252" t="s">
        <v>366</v>
      </c>
      <c r="G146" s="252" t="s">
        <v>368</v>
      </c>
      <c r="H146" s="252" t="s">
        <v>368</v>
      </c>
      <c r="I146" s="252" t="s">
        <v>366</v>
      </c>
      <c r="J146" s="252" t="s">
        <v>366</v>
      </c>
      <c r="K146" s="252" t="s">
        <v>368</v>
      </c>
      <c r="L146" s="252" t="s">
        <v>368</v>
      </c>
      <c r="M146" s="252" t="s">
        <v>367</v>
      </c>
      <c r="N146" s="252" t="s">
        <v>367</v>
      </c>
      <c r="O146" s="252" t="s">
        <v>368</v>
      </c>
      <c r="P146" s="252" t="s">
        <v>368</v>
      </c>
      <c r="Q146" s="252" t="s">
        <v>367</v>
      </c>
      <c r="R146" s="252" t="s">
        <v>367</v>
      </c>
      <c r="S146" s="252" t="s">
        <v>367</v>
      </c>
      <c r="T146" s="252" t="s">
        <v>367</v>
      </c>
      <c r="U146" s="252" t="s">
        <v>367</v>
      </c>
      <c r="V146" s="252" t="s">
        <v>367</v>
      </c>
    </row>
    <row r="147" spans="1:22">
      <c r="A147" s="253">
        <v>212599</v>
      </c>
      <c r="B147" s="252" t="s">
        <v>81</v>
      </c>
      <c r="C147" s="252" t="s">
        <v>366</v>
      </c>
      <c r="D147" s="252" t="s">
        <v>368</v>
      </c>
      <c r="E147" s="252" t="s">
        <v>366</v>
      </c>
      <c r="F147" s="252" t="s">
        <v>366</v>
      </c>
      <c r="G147" s="252" t="s">
        <v>366</v>
      </c>
      <c r="H147" s="252" t="s">
        <v>366</v>
      </c>
      <c r="I147" s="252" t="s">
        <v>366</v>
      </c>
      <c r="J147" s="252" t="s">
        <v>366</v>
      </c>
      <c r="K147" s="252" t="s">
        <v>366</v>
      </c>
      <c r="L147" s="252" t="s">
        <v>366</v>
      </c>
      <c r="M147" s="252" t="s">
        <v>367</v>
      </c>
      <c r="N147" s="252" t="s">
        <v>367</v>
      </c>
      <c r="O147" s="252" t="s">
        <v>368</v>
      </c>
      <c r="P147" s="252" t="s">
        <v>368</v>
      </c>
      <c r="Q147" s="252" t="s">
        <v>367</v>
      </c>
      <c r="R147" s="252" t="s">
        <v>367</v>
      </c>
      <c r="S147" s="252" t="s">
        <v>367</v>
      </c>
      <c r="T147" s="252" t="s">
        <v>367</v>
      </c>
      <c r="U147" s="252" t="s">
        <v>367</v>
      </c>
      <c r="V147" s="252" t="s">
        <v>367</v>
      </c>
    </row>
    <row r="148" spans="1:22">
      <c r="A148" s="252">
        <v>212570</v>
      </c>
      <c r="B148" s="252" t="s">
        <v>81</v>
      </c>
      <c r="C148" s="252" t="s">
        <v>366</v>
      </c>
      <c r="D148" s="252" t="s">
        <v>368</v>
      </c>
      <c r="E148" s="252" t="s">
        <v>368</v>
      </c>
      <c r="F148" s="252" t="s">
        <v>366</v>
      </c>
      <c r="G148" s="252" t="s">
        <v>366</v>
      </c>
      <c r="H148" s="252" t="s">
        <v>368</v>
      </c>
      <c r="I148" s="252" t="s">
        <v>368</v>
      </c>
      <c r="J148" s="252" t="s">
        <v>367</v>
      </c>
      <c r="K148" s="252" t="s">
        <v>366</v>
      </c>
      <c r="L148" s="252" t="s">
        <v>367</v>
      </c>
      <c r="M148" s="252" t="s">
        <v>368</v>
      </c>
      <c r="N148" s="252" t="s">
        <v>367</v>
      </c>
      <c r="O148" s="252" t="s">
        <v>368</v>
      </c>
      <c r="P148" s="252" t="s">
        <v>368</v>
      </c>
      <c r="Q148" s="252" t="s">
        <v>367</v>
      </c>
      <c r="R148" s="252" t="s">
        <v>367</v>
      </c>
      <c r="S148" s="252" t="s">
        <v>367</v>
      </c>
      <c r="T148" s="252" t="s">
        <v>367</v>
      </c>
      <c r="U148" s="252" t="s">
        <v>367</v>
      </c>
      <c r="V148" s="252" t="s">
        <v>367</v>
      </c>
    </row>
    <row r="149" spans="1:22">
      <c r="A149" s="253">
        <v>214126</v>
      </c>
      <c r="B149" s="252" t="s">
        <v>81</v>
      </c>
      <c r="C149" s="252" t="s">
        <v>366</v>
      </c>
      <c r="D149" s="252" t="s">
        <v>366</v>
      </c>
      <c r="E149" s="252" t="s">
        <v>366</v>
      </c>
      <c r="F149" s="252" t="s">
        <v>368</v>
      </c>
      <c r="G149" s="252" t="s">
        <v>368</v>
      </c>
      <c r="H149" s="252" t="s">
        <v>368</v>
      </c>
      <c r="I149" s="252" t="s">
        <v>368</v>
      </c>
      <c r="J149" s="252" t="s">
        <v>366</v>
      </c>
      <c r="K149" s="252" t="s">
        <v>368</v>
      </c>
      <c r="L149" s="252" t="s">
        <v>367</v>
      </c>
      <c r="M149" s="252" t="s">
        <v>367</v>
      </c>
      <c r="N149" s="252" t="s">
        <v>368</v>
      </c>
      <c r="O149" s="252" t="s">
        <v>368</v>
      </c>
      <c r="P149" s="252" t="s">
        <v>368</v>
      </c>
      <c r="Q149" s="252" t="s">
        <v>367</v>
      </c>
      <c r="R149" s="252" t="s">
        <v>367</v>
      </c>
      <c r="S149" s="252" t="s">
        <v>367</v>
      </c>
      <c r="T149" s="252" t="s">
        <v>367</v>
      </c>
      <c r="U149" s="252" t="s">
        <v>367</v>
      </c>
      <c r="V149" s="252" t="s">
        <v>367</v>
      </c>
    </row>
    <row r="150" spans="1:22">
      <c r="A150" s="252">
        <v>213988</v>
      </c>
      <c r="B150" s="252" t="s">
        <v>81</v>
      </c>
      <c r="C150" s="252" t="s">
        <v>368</v>
      </c>
      <c r="D150" s="252" t="s">
        <v>368</v>
      </c>
      <c r="E150" s="252" t="s">
        <v>368</v>
      </c>
      <c r="F150" s="252" t="s">
        <v>366</v>
      </c>
      <c r="G150" s="252" t="s">
        <v>366</v>
      </c>
      <c r="H150" s="252" t="s">
        <v>368</v>
      </c>
      <c r="I150" s="252" t="s">
        <v>366</v>
      </c>
      <c r="J150" s="252" t="s">
        <v>368</v>
      </c>
      <c r="K150" s="252" t="s">
        <v>366</v>
      </c>
      <c r="L150" s="252" t="s">
        <v>367</v>
      </c>
      <c r="M150" s="252" t="s">
        <v>367</v>
      </c>
      <c r="N150" s="252" t="s">
        <v>368</v>
      </c>
      <c r="O150" s="252" t="s">
        <v>368</v>
      </c>
      <c r="P150" s="252" t="s">
        <v>368</v>
      </c>
      <c r="Q150" s="252" t="s">
        <v>367</v>
      </c>
      <c r="R150" s="252" t="s">
        <v>367</v>
      </c>
      <c r="S150" s="252" t="s">
        <v>367</v>
      </c>
      <c r="T150" s="252" t="s">
        <v>367</v>
      </c>
      <c r="U150" s="252" t="s">
        <v>367</v>
      </c>
      <c r="V150" s="252" t="s">
        <v>367</v>
      </c>
    </row>
    <row r="151" spans="1:22">
      <c r="A151" s="252">
        <v>214006</v>
      </c>
      <c r="B151" s="252" t="s">
        <v>81</v>
      </c>
      <c r="C151" s="252" t="s">
        <v>368</v>
      </c>
      <c r="D151" s="252" t="s">
        <v>368</v>
      </c>
      <c r="E151" s="252" t="s">
        <v>368</v>
      </c>
      <c r="F151" s="252" t="s">
        <v>366</v>
      </c>
      <c r="G151" s="252" t="s">
        <v>368</v>
      </c>
      <c r="H151" s="252" t="s">
        <v>368</v>
      </c>
      <c r="I151" s="252" t="s">
        <v>368</v>
      </c>
      <c r="J151" s="252" t="s">
        <v>367</v>
      </c>
      <c r="K151" s="252" t="s">
        <v>368</v>
      </c>
      <c r="L151" s="252" t="s">
        <v>368</v>
      </c>
      <c r="M151" s="252" t="s">
        <v>367</v>
      </c>
      <c r="N151" s="252" t="s">
        <v>368</v>
      </c>
      <c r="O151" s="252" t="s">
        <v>368</v>
      </c>
      <c r="P151" s="252" t="s">
        <v>368</v>
      </c>
      <c r="Q151" s="252" t="s">
        <v>367</v>
      </c>
      <c r="R151" s="252" t="s">
        <v>367</v>
      </c>
      <c r="S151" s="252" t="s">
        <v>367</v>
      </c>
      <c r="T151" s="252" t="s">
        <v>367</v>
      </c>
      <c r="U151" s="252" t="s">
        <v>367</v>
      </c>
      <c r="V151" s="252" t="s">
        <v>367</v>
      </c>
    </row>
    <row r="152" spans="1:22">
      <c r="A152" s="252">
        <v>214172</v>
      </c>
      <c r="B152" s="252" t="s">
        <v>81</v>
      </c>
      <c r="C152" s="252" t="s">
        <v>368</v>
      </c>
      <c r="D152" s="252" t="s">
        <v>368</v>
      </c>
      <c r="E152" s="252" t="s">
        <v>366</v>
      </c>
      <c r="F152" s="252" t="s">
        <v>366</v>
      </c>
      <c r="G152" s="252" t="s">
        <v>367</v>
      </c>
      <c r="H152" s="252" t="s">
        <v>366</v>
      </c>
      <c r="I152" s="252" t="s">
        <v>366</v>
      </c>
      <c r="J152" s="252" t="s">
        <v>367</v>
      </c>
      <c r="K152" s="252" t="s">
        <v>368</v>
      </c>
      <c r="L152" s="252" t="s">
        <v>368</v>
      </c>
      <c r="M152" s="252" t="s">
        <v>367</v>
      </c>
      <c r="N152" s="252" t="s">
        <v>368</v>
      </c>
      <c r="O152" s="252" t="s">
        <v>368</v>
      </c>
      <c r="P152" s="252" t="s">
        <v>368</v>
      </c>
      <c r="Q152" s="252" t="s">
        <v>367</v>
      </c>
      <c r="R152" s="252" t="s">
        <v>367</v>
      </c>
      <c r="S152" s="252" t="s">
        <v>367</v>
      </c>
      <c r="T152" s="252" t="s">
        <v>367</v>
      </c>
      <c r="U152" s="252" t="s">
        <v>367</v>
      </c>
      <c r="V152" s="252" t="s">
        <v>367</v>
      </c>
    </row>
    <row r="153" spans="1:22">
      <c r="A153" s="252">
        <v>212672</v>
      </c>
      <c r="B153" s="252" t="s">
        <v>81</v>
      </c>
      <c r="C153" s="252" t="s">
        <v>367</v>
      </c>
      <c r="D153" s="252" t="s">
        <v>366</v>
      </c>
      <c r="E153" s="252" t="s">
        <v>368</v>
      </c>
      <c r="F153" s="252" t="s">
        <v>366</v>
      </c>
      <c r="G153" s="252" t="s">
        <v>368</v>
      </c>
      <c r="H153" s="252" t="s">
        <v>368</v>
      </c>
      <c r="I153" s="252" t="s">
        <v>367</v>
      </c>
      <c r="J153" s="252" t="s">
        <v>368</v>
      </c>
      <c r="K153" s="252" t="s">
        <v>368</v>
      </c>
      <c r="L153" s="252" t="s">
        <v>368</v>
      </c>
      <c r="M153" s="252" t="s">
        <v>367</v>
      </c>
      <c r="N153" s="252" t="s">
        <v>368</v>
      </c>
      <c r="O153" s="252" t="s">
        <v>368</v>
      </c>
      <c r="P153" s="252" t="s">
        <v>368</v>
      </c>
      <c r="Q153" s="252" t="s">
        <v>367</v>
      </c>
      <c r="R153" s="252" t="s">
        <v>367</v>
      </c>
      <c r="S153" s="252" t="s">
        <v>367</v>
      </c>
      <c r="T153" s="252" t="s">
        <v>367</v>
      </c>
      <c r="U153" s="252" t="s">
        <v>367</v>
      </c>
      <c r="V153" s="252" t="s">
        <v>367</v>
      </c>
    </row>
    <row r="154" spans="1:22">
      <c r="A154" s="252">
        <v>212937</v>
      </c>
      <c r="B154" s="252" t="s">
        <v>81</v>
      </c>
      <c r="C154" s="252" t="s">
        <v>368</v>
      </c>
      <c r="D154" s="252" t="s">
        <v>366</v>
      </c>
      <c r="E154" s="252" t="s">
        <v>366</v>
      </c>
      <c r="F154" s="252" t="s">
        <v>366</v>
      </c>
      <c r="G154" s="252" t="s">
        <v>368</v>
      </c>
      <c r="H154" s="252" t="s">
        <v>368</v>
      </c>
      <c r="I154" s="252" t="s">
        <v>368</v>
      </c>
      <c r="J154" s="252" t="s">
        <v>368</v>
      </c>
      <c r="K154" s="252" t="s">
        <v>368</v>
      </c>
      <c r="L154" s="252" t="s">
        <v>368</v>
      </c>
      <c r="M154" s="252" t="s">
        <v>367</v>
      </c>
      <c r="N154" s="252" t="s">
        <v>368</v>
      </c>
      <c r="O154" s="252" t="s">
        <v>368</v>
      </c>
      <c r="P154" s="252" t="s">
        <v>368</v>
      </c>
      <c r="Q154" s="252" t="s">
        <v>367</v>
      </c>
      <c r="R154" s="252" t="s">
        <v>367</v>
      </c>
      <c r="S154" s="252" t="s">
        <v>367</v>
      </c>
      <c r="T154" s="252" t="s">
        <v>367</v>
      </c>
      <c r="U154" s="252" t="s">
        <v>367</v>
      </c>
      <c r="V154" s="252" t="s">
        <v>367</v>
      </c>
    </row>
    <row r="155" spans="1:22">
      <c r="A155" s="253">
        <v>214513</v>
      </c>
      <c r="B155" s="252" t="s">
        <v>81</v>
      </c>
      <c r="C155" s="252" t="s">
        <v>366</v>
      </c>
      <c r="D155" s="252" t="s">
        <v>366</v>
      </c>
      <c r="E155" s="252" t="s">
        <v>366</v>
      </c>
      <c r="F155" s="252" t="s">
        <v>366</v>
      </c>
      <c r="G155" s="252" t="s">
        <v>368</v>
      </c>
      <c r="H155" s="252" t="s">
        <v>368</v>
      </c>
      <c r="I155" s="252" t="s">
        <v>368</v>
      </c>
      <c r="J155" s="252" t="s">
        <v>368</v>
      </c>
      <c r="K155" s="252" t="s">
        <v>368</v>
      </c>
      <c r="L155" s="252" t="s">
        <v>368</v>
      </c>
      <c r="M155" s="252" t="s">
        <v>367</v>
      </c>
      <c r="N155" s="252" t="s">
        <v>368</v>
      </c>
      <c r="O155" s="252" t="s">
        <v>368</v>
      </c>
      <c r="P155" s="252" t="s">
        <v>368</v>
      </c>
      <c r="Q155" s="252" t="s">
        <v>367</v>
      </c>
      <c r="R155" s="252" t="s">
        <v>367</v>
      </c>
      <c r="S155" s="252" t="s">
        <v>367</v>
      </c>
      <c r="T155" s="252" t="s">
        <v>367</v>
      </c>
      <c r="U155" s="252" t="s">
        <v>367</v>
      </c>
      <c r="V155" s="252" t="s">
        <v>367</v>
      </c>
    </row>
    <row r="156" spans="1:22">
      <c r="A156" s="252">
        <v>213653</v>
      </c>
      <c r="B156" s="252" t="s">
        <v>81</v>
      </c>
      <c r="C156" s="252" t="s">
        <v>367</v>
      </c>
      <c r="D156" s="252" t="s">
        <v>368</v>
      </c>
      <c r="E156" s="252" t="s">
        <v>368</v>
      </c>
      <c r="F156" s="252" t="s">
        <v>366</v>
      </c>
      <c r="G156" s="252" t="s">
        <v>366</v>
      </c>
      <c r="H156" s="252" t="s">
        <v>368</v>
      </c>
      <c r="I156" s="252" t="s">
        <v>368</v>
      </c>
      <c r="J156" s="252" t="s">
        <v>368</v>
      </c>
      <c r="K156" s="252" t="s">
        <v>368</v>
      </c>
      <c r="L156" s="252" t="s">
        <v>368</v>
      </c>
      <c r="M156" s="252" t="s">
        <v>367</v>
      </c>
      <c r="N156" s="252" t="s">
        <v>368</v>
      </c>
      <c r="O156" s="252" t="s">
        <v>368</v>
      </c>
      <c r="P156" s="252" t="s">
        <v>368</v>
      </c>
      <c r="Q156" s="252" t="s">
        <v>367</v>
      </c>
      <c r="R156" s="252" t="s">
        <v>367</v>
      </c>
      <c r="S156" s="252" t="s">
        <v>367</v>
      </c>
      <c r="T156" s="252" t="s">
        <v>367</v>
      </c>
      <c r="U156" s="252" t="s">
        <v>367</v>
      </c>
      <c r="V156" s="252" t="s">
        <v>367</v>
      </c>
    </row>
    <row r="157" spans="1:22">
      <c r="A157" s="252">
        <v>212307</v>
      </c>
      <c r="B157" s="252" t="s">
        <v>81</v>
      </c>
      <c r="C157" s="252" t="s">
        <v>366</v>
      </c>
      <c r="D157" s="252" t="s">
        <v>366</v>
      </c>
      <c r="E157" s="252" t="s">
        <v>366</v>
      </c>
      <c r="F157" s="252" t="s">
        <v>366</v>
      </c>
      <c r="G157" s="252" t="s">
        <v>368</v>
      </c>
      <c r="H157" s="252" t="s">
        <v>368</v>
      </c>
      <c r="I157" s="252" t="s">
        <v>368</v>
      </c>
      <c r="J157" s="252" t="s">
        <v>366</v>
      </c>
      <c r="K157" s="252" t="s">
        <v>368</v>
      </c>
      <c r="L157" s="252" t="s">
        <v>368</v>
      </c>
      <c r="M157" s="252" t="s">
        <v>367</v>
      </c>
      <c r="N157" s="252" t="s">
        <v>368</v>
      </c>
      <c r="O157" s="252" t="s">
        <v>368</v>
      </c>
      <c r="P157" s="252" t="s">
        <v>368</v>
      </c>
      <c r="Q157" s="252" t="s">
        <v>367</v>
      </c>
      <c r="R157" s="252" t="s">
        <v>367</v>
      </c>
      <c r="S157" s="252" t="s">
        <v>367</v>
      </c>
      <c r="T157" s="252" t="s">
        <v>367</v>
      </c>
      <c r="U157" s="252" t="s">
        <v>367</v>
      </c>
      <c r="V157" s="252" t="s">
        <v>367</v>
      </c>
    </row>
    <row r="158" spans="1:22">
      <c r="A158" s="253">
        <v>212237</v>
      </c>
      <c r="B158" s="252" t="s">
        <v>81</v>
      </c>
      <c r="C158" s="252" t="s">
        <v>366</v>
      </c>
      <c r="D158" s="252" t="s">
        <v>368</v>
      </c>
      <c r="E158" s="252" t="s">
        <v>366</v>
      </c>
      <c r="F158" s="252" t="s">
        <v>366</v>
      </c>
      <c r="G158" s="252" t="s">
        <v>366</v>
      </c>
      <c r="H158" s="252" t="s">
        <v>366</v>
      </c>
      <c r="I158" s="252" t="s">
        <v>368</v>
      </c>
      <c r="J158" s="252" t="s">
        <v>366</v>
      </c>
      <c r="K158" s="252" t="s">
        <v>368</v>
      </c>
      <c r="L158" s="252" t="s">
        <v>368</v>
      </c>
      <c r="M158" s="252" t="s">
        <v>367</v>
      </c>
      <c r="N158" s="252" t="s">
        <v>368</v>
      </c>
      <c r="O158" s="252" t="s">
        <v>368</v>
      </c>
      <c r="P158" s="252" t="s">
        <v>368</v>
      </c>
      <c r="Q158" s="252" t="s">
        <v>367</v>
      </c>
      <c r="R158" s="252" t="s">
        <v>367</v>
      </c>
      <c r="S158" s="252" t="s">
        <v>367</v>
      </c>
      <c r="T158" s="252" t="s">
        <v>367</v>
      </c>
      <c r="U158" s="252" t="s">
        <v>367</v>
      </c>
      <c r="V158" s="252" t="s">
        <v>367</v>
      </c>
    </row>
    <row r="159" spans="1:22">
      <c r="A159" s="252">
        <v>214352</v>
      </c>
      <c r="B159" s="252" t="s">
        <v>81</v>
      </c>
      <c r="C159" s="252" t="s">
        <v>366</v>
      </c>
      <c r="D159" s="252" t="s">
        <v>368</v>
      </c>
      <c r="E159" s="252" t="s">
        <v>366</v>
      </c>
      <c r="F159" s="252" t="s">
        <v>368</v>
      </c>
      <c r="G159" s="252" t="s">
        <v>368</v>
      </c>
      <c r="H159" s="252" t="s">
        <v>366</v>
      </c>
      <c r="I159" s="252" t="s">
        <v>366</v>
      </c>
      <c r="J159" s="252" t="s">
        <v>366</v>
      </c>
      <c r="K159" s="252" t="s">
        <v>368</v>
      </c>
      <c r="L159" s="252" t="s">
        <v>368</v>
      </c>
      <c r="M159" s="252" t="s">
        <v>367</v>
      </c>
      <c r="N159" s="252" t="s">
        <v>368</v>
      </c>
      <c r="O159" s="252" t="s">
        <v>368</v>
      </c>
      <c r="P159" s="252" t="s">
        <v>368</v>
      </c>
      <c r="Q159" s="252" t="s">
        <v>367</v>
      </c>
      <c r="R159" s="252" t="s">
        <v>367</v>
      </c>
      <c r="S159" s="252" t="s">
        <v>367</v>
      </c>
      <c r="T159" s="252" t="s">
        <v>367</v>
      </c>
      <c r="U159" s="252" t="s">
        <v>367</v>
      </c>
      <c r="V159" s="252" t="s">
        <v>367</v>
      </c>
    </row>
    <row r="160" spans="1:22">
      <c r="A160" s="252">
        <v>213619</v>
      </c>
      <c r="B160" s="252" t="s">
        <v>81</v>
      </c>
      <c r="C160" s="252" t="s">
        <v>366</v>
      </c>
      <c r="D160" s="252" t="s">
        <v>368</v>
      </c>
      <c r="E160" s="252" t="s">
        <v>368</v>
      </c>
      <c r="F160" s="252" t="s">
        <v>368</v>
      </c>
      <c r="G160" s="252" t="s">
        <v>368</v>
      </c>
      <c r="H160" s="252" t="s">
        <v>368</v>
      </c>
      <c r="I160" s="252" t="s">
        <v>368</v>
      </c>
      <c r="J160" s="252" t="s">
        <v>368</v>
      </c>
      <c r="K160" s="252" t="s">
        <v>366</v>
      </c>
      <c r="L160" s="252" t="s">
        <v>368</v>
      </c>
      <c r="M160" s="252" t="s">
        <v>367</v>
      </c>
      <c r="N160" s="252" t="s">
        <v>368</v>
      </c>
      <c r="O160" s="252" t="s">
        <v>368</v>
      </c>
      <c r="P160" s="252" t="s">
        <v>368</v>
      </c>
      <c r="Q160" s="252" t="s">
        <v>367</v>
      </c>
      <c r="R160" s="252" t="s">
        <v>367</v>
      </c>
      <c r="S160" s="252" t="s">
        <v>367</v>
      </c>
      <c r="T160" s="252" t="s">
        <v>367</v>
      </c>
      <c r="U160" s="252" t="s">
        <v>367</v>
      </c>
      <c r="V160" s="252" t="s">
        <v>367</v>
      </c>
    </row>
    <row r="161" spans="1:22">
      <c r="A161" s="253">
        <v>214525</v>
      </c>
      <c r="B161" s="252" t="s">
        <v>81</v>
      </c>
      <c r="C161" s="252" t="s">
        <v>366</v>
      </c>
      <c r="D161" s="252" t="s">
        <v>368</v>
      </c>
      <c r="E161" s="252" t="s">
        <v>366</v>
      </c>
      <c r="F161" s="252" t="s">
        <v>366</v>
      </c>
      <c r="G161" s="252" t="s">
        <v>366</v>
      </c>
      <c r="H161" s="252" t="s">
        <v>368</v>
      </c>
      <c r="I161" s="252" t="s">
        <v>368</v>
      </c>
      <c r="J161" s="252" t="s">
        <v>368</v>
      </c>
      <c r="K161" s="252" t="s">
        <v>366</v>
      </c>
      <c r="L161" s="252" t="s">
        <v>368</v>
      </c>
      <c r="M161" s="252" t="s">
        <v>367</v>
      </c>
      <c r="N161" s="252" t="s">
        <v>368</v>
      </c>
      <c r="O161" s="252" t="s">
        <v>368</v>
      </c>
      <c r="P161" s="252" t="s">
        <v>368</v>
      </c>
      <c r="Q161" s="252" t="s">
        <v>367</v>
      </c>
      <c r="R161" s="252" t="s">
        <v>367</v>
      </c>
      <c r="S161" s="252" t="s">
        <v>367</v>
      </c>
      <c r="T161" s="252" t="s">
        <v>367</v>
      </c>
      <c r="U161" s="252" t="s">
        <v>367</v>
      </c>
      <c r="V161" s="252" t="s">
        <v>367</v>
      </c>
    </row>
    <row r="162" spans="1:22">
      <c r="A162" s="253">
        <v>214553</v>
      </c>
      <c r="B162" s="252" t="s">
        <v>81</v>
      </c>
      <c r="C162" s="252" t="s">
        <v>366</v>
      </c>
      <c r="D162" s="252" t="s">
        <v>366</v>
      </c>
      <c r="E162" s="252" t="s">
        <v>366</v>
      </c>
      <c r="F162" s="252" t="s">
        <v>368</v>
      </c>
      <c r="G162" s="252" t="s">
        <v>368</v>
      </c>
      <c r="H162" s="252" t="s">
        <v>368</v>
      </c>
      <c r="I162" s="252" t="s">
        <v>366</v>
      </c>
      <c r="J162" s="252" t="s">
        <v>368</v>
      </c>
      <c r="K162" s="252" t="s">
        <v>366</v>
      </c>
      <c r="L162" s="252" t="s">
        <v>368</v>
      </c>
      <c r="M162" s="252" t="s">
        <v>367</v>
      </c>
      <c r="N162" s="252" t="s">
        <v>368</v>
      </c>
      <c r="O162" s="252" t="s">
        <v>368</v>
      </c>
      <c r="P162" s="252" t="s">
        <v>368</v>
      </c>
      <c r="Q162" s="252" t="s">
        <v>367</v>
      </c>
      <c r="R162" s="252" t="s">
        <v>367</v>
      </c>
      <c r="S162" s="252" t="s">
        <v>367</v>
      </c>
      <c r="T162" s="252" t="s">
        <v>367</v>
      </c>
      <c r="U162" s="252" t="s">
        <v>367</v>
      </c>
      <c r="V162" s="252" t="s">
        <v>367</v>
      </c>
    </row>
    <row r="163" spans="1:22">
      <c r="A163" s="253">
        <v>214576</v>
      </c>
      <c r="B163" s="252" t="s">
        <v>81</v>
      </c>
      <c r="C163" s="252" t="s">
        <v>366</v>
      </c>
      <c r="D163" s="252" t="s">
        <v>366</v>
      </c>
      <c r="E163" s="252" t="s">
        <v>366</v>
      </c>
      <c r="F163" s="252" t="s">
        <v>366</v>
      </c>
      <c r="G163" s="252" t="s">
        <v>368</v>
      </c>
      <c r="H163" s="252" t="s">
        <v>368</v>
      </c>
      <c r="I163" s="252" t="s">
        <v>366</v>
      </c>
      <c r="J163" s="252" t="s">
        <v>368</v>
      </c>
      <c r="K163" s="252" t="s">
        <v>366</v>
      </c>
      <c r="L163" s="252" t="s">
        <v>368</v>
      </c>
      <c r="M163" s="252" t="s">
        <v>367</v>
      </c>
      <c r="N163" s="252" t="s">
        <v>368</v>
      </c>
      <c r="O163" s="252" t="s">
        <v>368</v>
      </c>
      <c r="P163" s="252" t="s">
        <v>368</v>
      </c>
      <c r="Q163" s="252" t="s">
        <v>367</v>
      </c>
      <c r="R163" s="252" t="s">
        <v>367</v>
      </c>
      <c r="S163" s="252" t="s">
        <v>367</v>
      </c>
      <c r="T163" s="252" t="s">
        <v>367</v>
      </c>
      <c r="U163" s="252" t="s">
        <v>367</v>
      </c>
      <c r="V163" s="252" t="s">
        <v>367</v>
      </c>
    </row>
    <row r="164" spans="1:22">
      <c r="A164" s="252">
        <v>213575</v>
      </c>
      <c r="B164" s="252" t="s">
        <v>81</v>
      </c>
      <c r="C164" s="252" t="s">
        <v>367</v>
      </c>
      <c r="D164" s="252" t="s">
        <v>366</v>
      </c>
      <c r="E164" s="252" t="s">
        <v>366</v>
      </c>
      <c r="F164" s="252" t="s">
        <v>368</v>
      </c>
      <c r="G164" s="252" t="s">
        <v>368</v>
      </c>
      <c r="H164" s="252" t="s">
        <v>368</v>
      </c>
      <c r="I164" s="252" t="s">
        <v>368</v>
      </c>
      <c r="J164" s="252" t="s">
        <v>366</v>
      </c>
      <c r="K164" s="252" t="s">
        <v>366</v>
      </c>
      <c r="L164" s="252" t="s">
        <v>368</v>
      </c>
      <c r="M164" s="252" t="s">
        <v>367</v>
      </c>
      <c r="N164" s="252" t="s">
        <v>368</v>
      </c>
      <c r="O164" s="252" t="s">
        <v>368</v>
      </c>
      <c r="P164" s="252" t="s">
        <v>368</v>
      </c>
      <c r="Q164" s="252" t="s">
        <v>367</v>
      </c>
      <c r="R164" s="252" t="s">
        <v>367</v>
      </c>
      <c r="S164" s="252" t="s">
        <v>367</v>
      </c>
      <c r="T164" s="252" t="s">
        <v>367</v>
      </c>
      <c r="U164" s="252" t="s">
        <v>367</v>
      </c>
      <c r="V164" s="252" t="s">
        <v>367</v>
      </c>
    </row>
    <row r="165" spans="1:22">
      <c r="A165" s="252">
        <v>213422</v>
      </c>
      <c r="B165" s="252" t="s">
        <v>81</v>
      </c>
      <c r="C165" s="252" t="s">
        <v>368</v>
      </c>
      <c r="D165" s="252" t="s">
        <v>366</v>
      </c>
      <c r="E165" s="252" t="s">
        <v>368</v>
      </c>
      <c r="F165" s="252" t="s">
        <v>366</v>
      </c>
      <c r="G165" s="252" t="s">
        <v>368</v>
      </c>
      <c r="H165" s="252" t="s">
        <v>366</v>
      </c>
      <c r="I165" s="252" t="s">
        <v>368</v>
      </c>
      <c r="J165" s="252" t="s">
        <v>367</v>
      </c>
      <c r="K165" s="252" t="s">
        <v>368</v>
      </c>
      <c r="L165" s="252" t="s">
        <v>366</v>
      </c>
      <c r="M165" s="252" t="s">
        <v>367</v>
      </c>
      <c r="N165" s="252" t="s">
        <v>368</v>
      </c>
      <c r="O165" s="252" t="s">
        <v>368</v>
      </c>
      <c r="P165" s="252" t="s">
        <v>368</v>
      </c>
      <c r="Q165" s="252" t="s">
        <v>367</v>
      </c>
      <c r="R165" s="252" t="s">
        <v>367</v>
      </c>
      <c r="S165" s="252" t="s">
        <v>367</v>
      </c>
      <c r="T165" s="252" t="s">
        <v>367</v>
      </c>
      <c r="U165" s="252" t="s">
        <v>367</v>
      </c>
      <c r="V165" s="252" t="s">
        <v>367</v>
      </c>
    </row>
    <row r="166" spans="1:22">
      <c r="A166" s="252">
        <v>213570</v>
      </c>
      <c r="B166" s="252" t="s">
        <v>81</v>
      </c>
      <c r="C166" s="252" t="s">
        <v>368</v>
      </c>
      <c r="D166" s="252" t="s">
        <v>366</v>
      </c>
      <c r="E166" s="252" t="s">
        <v>366</v>
      </c>
      <c r="F166" s="252" t="s">
        <v>366</v>
      </c>
      <c r="G166" s="252" t="s">
        <v>367</v>
      </c>
      <c r="H166" s="252" t="s">
        <v>368</v>
      </c>
      <c r="I166" s="252" t="s">
        <v>368</v>
      </c>
      <c r="J166" s="252" t="s">
        <v>368</v>
      </c>
      <c r="K166" s="252" t="s">
        <v>368</v>
      </c>
      <c r="L166" s="252" t="s">
        <v>366</v>
      </c>
      <c r="M166" s="252" t="s">
        <v>367</v>
      </c>
      <c r="N166" s="252" t="s">
        <v>368</v>
      </c>
      <c r="O166" s="252" t="s">
        <v>368</v>
      </c>
      <c r="P166" s="252" t="s">
        <v>368</v>
      </c>
      <c r="Q166" s="252" t="s">
        <v>367</v>
      </c>
      <c r="R166" s="252" t="s">
        <v>367</v>
      </c>
      <c r="S166" s="252" t="s">
        <v>367</v>
      </c>
      <c r="T166" s="252" t="s">
        <v>367</v>
      </c>
      <c r="U166" s="252" t="s">
        <v>367</v>
      </c>
      <c r="V166" s="252" t="s">
        <v>367</v>
      </c>
    </row>
    <row r="167" spans="1:22">
      <c r="A167" s="252">
        <v>213655</v>
      </c>
      <c r="B167" s="252" t="s">
        <v>81</v>
      </c>
      <c r="C167" s="252" t="s">
        <v>368</v>
      </c>
      <c r="D167" s="252" t="s">
        <v>368</v>
      </c>
      <c r="E167" s="252" t="s">
        <v>368</v>
      </c>
      <c r="F167" s="252" t="s">
        <v>368</v>
      </c>
      <c r="G167" s="252" t="s">
        <v>368</v>
      </c>
      <c r="H167" s="252" t="s">
        <v>368</v>
      </c>
      <c r="I167" s="252" t="s">
        <v>368</v>
      </c>
      <c r="J167" s="252" t="s">
        <v>366</v>
      </c>
      <c r="K167" s="252" t="s">
        <v>368</v>
      </c>
      <c r="L167" s="252" t="s">
        <v>366</v>
      </c>
      <c r="M167" s="252" t="s">
        <v>367</v>
      </c>
      <c r="N167" s="252" t="s">
        <v>368</v>
      </c>
      <c r="O167" s="252" t="s">
        <v>368</v>
      </c>
      <c r="P167" s="252" t="s">
        <v>368</v>
      </c>
      <c r="Q167" s="252" t="s">
        <v>367</v>
      </c>
      <c r="R167" s="252" t="s">
        <v>367</v>
      </c>
      <c r="S167" s="252" t="s">
        <v>367</v>
      </c>
      <c r="T167" s="252" t="s">
        <v>367</v>
      </c>
      <c r="U167" s="252" t="s">
        <v>367</v>
      </c>
      <c r="V167" s="252" t="s">
        <v>367</v>
      </c>
    </row>
    <row r="168" spans="1:22">
      <c r="A168" s="253">
        <v>213926</v>
      </c>
      <c r="B168" s="252" t="s">
        <v>81</v>
      </c>
      <c r="C168" s="252" t="s">
        <v>366</v>
      </c>
      <c r="D168" s="252" t="s">
        <v>368</v>
      </c>
      <c r="E168" s="252" t="s">
        <v>368</v>
      </c>
      <c r="F168" s="252" t="s">
        <v>366</v>
      </c>
      <c r="G168" s="252" t="s">
        <v>368</v>
      </c>
      <c r="H168" s="252" t="s">
        <v>368</v>
      </c>
      <c r="I168" s="252" t="s">
        <v>366</v>
      </c>
      <c r="J168" s="252" t="s">
        <v>366</v>
      </c>
      <c r="K168" s="252" t="s">
        <v>368</v>
      </c>
      <c r="L168" s="252" t="s">
        <v>366</v>
      </c>
      <c r="M168" s="252" t="s">
        <v>367</v>
      </c>
      <c r="N168" s="252" t="s">
        <v>368</v>
      </c>
      <c r="O168" s="252" t="s">
        <v>368</v>
      </c>
      <c r="P168" s="252" t="s">
        <v>368</v>
      </c>
      <c r="Q168" s="252" t="s">
        <v>367</v>
      </c>
      <c r="R168" s="252" t="s">
        <v>367</v>
      </c>
      <c r="S168" s="252" t="s">
        <v>367</v>
      </c>
      <c r="T168" s="252" t="s">
        <v>367</v>
      </c>
      <c r="U168" s="252" t="s">
        <v>367</v>
      </c>
      <c r="V168" s="252" t="s">
        <v>367</v>
      </c>
    </row>
    <row r="169" spans="1:22">
      <c r="A169" s="253">
        <v>212133</v>
      </c>
      <c r="B169" s="252" t="s">
        <v>81</v>
      </c>
      <c r="C169" s="252" t="s">
        <v>366</v>
      </c>
      <c r="D169" s="252" t="s">
        <v>368</v>
      </c>
      <c r="E169" s="252" t="s">
        <v>366</v>
      </c>
      <c r="F169" s="252" t="s">
        <v>366</v>
      </c>
      <c r="G169" s="252" t="s">
        <v>366</v>
      </c>
      <c r="H169" s="252" t="s">
        <v>368</v>
      </c>
      <c r="I169" s="252" t="s">
        <v>366</v>
      </c>
      <c r="J169" s="252" t="s">
        <v>368</v>
      </c>
      <c r="K169" s="252" t="s">
        <v>366</v>
      </c>
      <c r="L169" s="252" t="s">
        <v>366</v>
      </c>
      <c r="M169" s="252" t="s">
        <v>367</v>
      </c>
      <c r="N169" s="252" t="s">
        <v>368</v>
      </c>
      <c r="O169" s="252" t="s">
        <v>368</v>
      </c>
      <c r="P169" s="252" t="s">
        <v>368</v>
      </c>
      <c r="Q169" s="252" t="s">
        <v>367</v>
      </c>
      <c r="R169" s="252" t="s">
        <v>367</v>
      </c>
      <c r="S169" s="252" t="s">
        <v>367</v>
      </c>
      <c r="T169" s="252" t="s">
        <v>367</v>
      </c>
      <c r="U169" s="252" t="s">
        <v>367</v>
      </c>
      <c r="V169" s="252" t="s">
        <v>367</v>
      </c>
    </row>
    <row r="170" spans="1:22">
      <c r="A170" s="252">
        <v>212569</v>
      </c>
      <c r="B170" s="252" t="s">
        <v>81</v>
      </c>
      <c r="C170" s="252" t="s">
        <v>368</v>
      </c>
      <c r="D170" s="252" t="s">
        <v>368</v>
      </c>
      <c r="E170" s="252" t="s">
        <v>366</v>
      </c>
      <c r="F170" s="252" t="s">
        <v>366</v>
      </c>
      <c r="G170" s="252" t="s">
        <v>366</v>
      </c>
      <c r="H170" s="252" t="s">
        <v>367</v>
      </c>
      <c r="I170" s="252" t="s">
        <v>366</v>
      </c>
      <c r="J170" s="252" t="s">
        <v>366</v>
      </c>
      <c r="K170" s="252" t="s">
        <v>366</v>
      </c>
      <c r="L170" s="252" t="s">
        <v>366</v>
      </c>
      <c r="M170" s="252" t="s">
        <v>367</v>
      </c>
      <c r="N170" s="252" t="s">
        <v>368</v>
      </c>
      <c r="O170" s="252" t="s">
        <v>368</v>
      </c>
      <c r="P170" s="252" t="s">
        <v>368</v>
      </c>
      <c r="Q170" s="252" t="s">
        <v>367</v>
      </c>
      <c r="R170" s="252" t="s">
        <v>367</v>
      </c>
      <c r="S170" s="252" t="s">
        <v>367</v>
      </c>
      <c r="T170" s="252" t="s">
        <v>367</v>
      </c>
      <c r="U170" s="252" t="s">
        <v>367</v>
      </c>
      <c r="V170" s="252" t="s">
        <v>367</v>
      </c>
    </row>
    <row r="171" spans="1:22">
      <c r="A171" s="253">
        <v>213096</v>
      </c>
      <c r="B171" s="252" t="s">
        <v>81</v>
      </c>
      <c r="C171" s="252" t="s">
        <v>366</v>
      </c>
      <c r="D171" s="252" t="s">
        <v>366</v>
      </c>
      <c r="E171" s="252" t="s">
        <v>366</v>
      </c>
      <c r="F171" s="252" t="s">
        <v>366</v>
      </c>
      <c r="G171" s="252" t="s">
        <v>368</v>
      </c>
      <c r="H171" s="252" t="s">
        <v>368</v>
      </c>
      <c r="I171" s="252" t="s">
        <v>366</v>
      </c>
      <c r="J171" s="252" t="s">
        <v>366</v>
      </c>
      <c r="K171" s="252" t="s">
        <v>366</v>
      </c>
      <c r="L171" s="252" t="s">
        <v>366</v>
      </c>
      <c r="M171" s="252" t="s">
        <v>367</v>
      </c>
      <c r="N171" s="252" t="s">
        <v>368</v>
      </c>
      <c r="O171" s="252" t="s">
        <v>368</v>
      </c>
      <c r="P171" s="252" t="s">
        <v>368</v>
      </c>
      <c r="Q171" s="252" t="s">
        <v>367</v>
      </c>
      <c r="R171" s="252" t="s">
        <v>367</v>
      </c>
      <c r="S171" s="252" t="s">
        <v>367</v>
      </c>
      <c r="T171" s="252" t="s">
        <v>367</v>
      </c>
      <c r="U171" s="252" t="s">
        <v>367</v>
      </c>
      <c r="V171" s="252" t="s">
        <v>367</v>
      </c>
    </row>
    <row r="172" spans="1:22">
      <c r="A172" s="252">
        <v>211422</v>
      </c>
      <c r="B172" s="252" t="s">
        <v>81</v>
      </c>
      <c r="C172" s="252" t="s">
        <v>366</v>
      </c>
      <c r="D172" s="252" t="s">
        <v>366</v>
      </c>
      <c r="E172" s="252" t="s">
        <v>366</v>
      </c>
      <c r="F172" s="252" t="s">
        <v>368</v>
      </c>
      <c r="G172" s="252" t="s">
        <v>366</v>
      </c>
      <c r="H172" s="252" t="s">
        <v>368</v>
      </c>
      <c r="I172" s="252" t="s">
        <v>366</v>
      </c>
      <c r="J172" s="252" t="s">
        <v>366</v>
      </c>
      <c r="K172" s="252" t="s">
        <v>366</v>
      </c>
      <c r="L172" s="252" t="s">
        <v>366</v>
      </c>
      <c r="M172" s="252" t="s">
        <v>367</v>
      </c>
      <c r="N172" s="252" t="s">
        <v>368</v>
      </c>
      <c r="O172" s="252" t="s">
        <v>368</v>
      </c>
      <c r="P172" s="252" t="s">
        <v>368</v>
      </c>
      <c r="Q172" s="252" t="s">
        <v>367</v>
      </c>
      <c r="R172" s="252" t="s">
        <v>367</v>
      </c>
      <c r="S172" s="252" t="s">
        <v>367</v>
      </c>
      <c r="T172" s="252" t="s">
        <v>367</v>
      </c>
      <c r="U172" s="252" t="s">
        <v>367</v>
      </c>
      <c r="V172" s="252" t="s">
        <v>367</v>
      </c>
    </row>
    <row r="173" spans="1:22">
      <c r="A173" s="252">
        <v>212345</v>
      </c>
      <c r="B173" s="252" t="s">
        <v>81</v>
      </c>
      <c r="C173" s="252" t="s">
        <v>366</v>
      </c>
      <c r="D173" s="252" t="s">
        <v>368</v>
      </c>
      <c r="E173" s="252" t="s">
        <v>366</v>
      </c>
      <c r="F173" s="252" t="s">
        <v>366</v>
      </c>
      <c r="G173" s="252" t="s">
        <v>368</v>
      </c>
      <c r="H173" s="252" t="s">
        <v>366</v>
      </c>
      <c r="I173" s="252" t="s">
        <v>366</v>
      </c>
      <c r="J173" s="252" t="s">
        <v>366</v>
      </c>
      <c r="K173" s="252" t="s">
        <v>366</v>
      </c>
      <c r="L173" s="252" t="s">
        <v>366</v>
      </c>
      <c r="M173" s="252" t="s">
        <v>367</v>
      </c>
      <c r="N173" s="252" t="s">
        <v>368</v>
      </c>
      <c r="O173" s="252" t="s">
        <v>368</v>
      </c>
      <c r="P173" s="252" t="s">
        <v>368</v>
      </c>
      <c r="Q173" s="252" t="s">
        <v>367</v>
      </c>
      <c r="R173" s="252" t="s">
        <v>367</v>
      </c>
      <c r="S173" s="252" t="s">
        <v>367</v>
      </c>
      <c r="T173" s="252" t="s">
        <v>367</v>
      </c>
      <c r="U173" s="252" t="s">
        <v>367</v>
      </c>
      <c r="V173" s="252" t="s">
        <v>367</v>
      </c>
    </row>
    <row r="174" spans="1:22">
      <c r="A174" s="252">
        <v>213769</v>
      </c>
      <c r="B174" s="252" t="s">
        <v>81</v>
      </c>
      <c r="C174" s="252" t="s">
        <v>368</v>
      </c>
      <c r="D174" s="252" t="s">
        <v>368</v>
      </c>
      <c r="E174" s="252" t="s">
        <v>366</v>
      </c>
      <c r="F174" s="252" t="s">
        <v>368</v>
      </c>
      <c r="G174" s="252" t="s">
        <v>366</v>
      </c>
      <c r="H174" s="252" t="s">
        <v>368</v>
      </c>
      <c r="I174" s="252" t="s">
        <v>368</v>
      </c>
      <c r="J174" s="252" t="s">
        <v>367</v>
      </c>
      <c r="K174" s="252" t="s">
        <v>368</v>
      </c>
      <c r="L174" s="252" t="s">
        <v>367</v>
      </c>
      <c r="M174" s="252" t="s">
        <v>368</v>
      </c>
      <c r="N174" s="252" t="s">
        <v>368</v>
      </c>
      <c r="O174" s="252" t="s">
        <v>368</v>
      </c>
      <c r="P174" s="252" t="s">
        <v>368</v>
      </c>
      <c r="Q174" s="252" t="s">
        <v>367</v>
      </c>
      <c r="R174" s="252" t="s">
        <v>367</v>
      </c>
      <c r="S174" s="252" t="s">
        <v>367</v>
      </c>
      <c r="T174" s="252" t="s">
        <v>367</v>
      </c>
      <c r="U174" s="252" t="s">
        <v>367</v>
      </c>
      <c r="V174" s="252" t="s">
        <v>367</v>
      </c>
    </row>
    <row r="175" spans="1:22">
      <c r="A175" s="252">
        <v>214055</v>
      </c>
      <c r="B175" s="252" t="s">
        <v>81</v>
      </c>
      <c r="C175" s="252" t="s">
        <v>368</v>
      </c>
      <c r="D175" s="252" t="s">
        <v>368</v>
      </c>
      <c r="E175" s="252" t="s">
        <v>368</v>
      </c>
      <c r="F175" s="252" t="s">
        <v>368</v>
      </c>
      <c r="G175" s="252" t="s">
        <v>368</v>
      </c>
      <c r="H175" s="252" t="s">
        <v>367</v>
      </c>
      <c r="I175" s="252" t="s">
        <v>367</v>
      </c>
      <c r="J175" s="252" t="s">
        <v>367</v>
      </c>
      <c r="K175" s="252" t="s">
        <v>368</v>
      </c>
      <c r="L175" s="252" t="s">
        <v>368</v>
      </c>
      <c r="M175" s="252" t="s">
        <v>368</v>
      </c>
      <c r="N175" s="252" t="s">
        <v>368</v>
      </c>
      <c r="O175" s="252" t="s">
        <v>368</v>
      </c>
      <c r="P175" s="252" t="s">
        <v>368</v>
      </c>
      <c r="Q175" s="252" t="s">
        <v>367</v>
      </c>
      <c r="R175" s="252" t="s">
        <v>367</v>
      </c>
      <c r="S175" s="252" t="s">
        <v>367</v>
      </c>
      <c r="T175" s="252" t="s">
        <v>367</v>
      </c>
      <c r="U175" s="252" t="s">
        <v>367</v>
      </c>
      <c r="V175" s="252" t="s">
        <v>367</v>
      </c>
    </row>
    <row r="176" spans="1:22">
      <c r="A176" s="252">
        <v>213254</v>
      </c>
      <c r="B176" s="252" t="s">
        <v>81</v>
      </c>
      <c r="C176" s="252" t="s">
        <v>368</v>
      </c>
      <c r="D176" s="252" t="s">
        <v>366</v>
      </c>
      <c r="E176" s="252" t="s">
        <v>368</v>
      </c>
      <c r="F176" s="252" t="s">
        <v>366</v>
      </c>
      <c r="G176" s="252" t="s">
        <v>368</v>
      </c>
      <c r="H176" s="252" t="s">
        <v>368</v>
      </c>
      <c r="I176" s="252" t="s">
        <v>368</v>
      </c>
      <c r="J176" s="252" t="s">
        <v>367</v>
      </c>
      <c r="K176" s="252" t="s">
        <v>368</v>
      </c>
      <c r="L176" s="252" t="s">
        <v>368</v>
      </c>
      <c r="M176" s="252" t="s">
        <v>368</v>
      </c>
      <c r="N176" s="252" t="s">
        <v>368</v>
      </c>
      <c r="O176" s="252" t="s">
        <v>368</v>
      </c>
      <c r="P176" s="252" t="s">
        <v>368</v>
      </c>
      <c r="Q176" s="252" t="s">
        <v>367</v>
      </c>
      <c r="R176" s="252" t="s">
        <v>367</v>
      </c>
      <c r="S176" s="252" t="s">
        <v>367</v>
      </c>
      <c r="T176" s="252" t="s">
        <v>367</v>
      </c>
      <c r="U176" s="252" t="s">
        <v>367</v>
      </c>
      <c r="V176" s="252" t="s">
        <v>367</v>
      </c>
    </row>
    <row r="177" spans="1:22">
      <c r="A177" s="252">
        <v>214400</v>
      </c>
      <c r="B177" s="252" t="s">
        <v>81</v>
      </c>
      <c r="C177" s="252" t="s">
        <v>367</v>
      </c>
      <c r="D177" s="252" t="s">
        <v>366</v>
      </c>
      <c r="E177" s="252" t="s">
        <v>368</v>
      </c>
      <c r="F177" s="252" t="s">
        <v>368</v>
      </c>
      <c r="G177" s="252" t="s">
        <v>367</v>
      </c>
      <c r="H177" s="252" t="s">
        <v>368</v>
      </c>
      <c r="I177" s="252" t="s">
        <v>368</v>
      </c>
      <c r="J177" s="252" t="s">
        <v>368</v>
      </c>
      <c r="K177" s="252" t="s">
        <v>368</v>
      </c>
      <c r="L177" s="252" t="s">
        <v>368</v>
      </c>
      <c r="M177" s="252" t="s">
        <v>368</v>
      </c>
      <c r="N177" s="252" t="s">
        <v>368</v>
      </c>
      <c r="O177" s="252" t="s">
        <v>368</v>
      </c>
      <c r="P177" s="252" t="s">
        <v>368</v>
      </c>
      <c r="Q177" s="252" t="s">
        <v>367</v>
      </c>
      <c r="R177" s="252" t="s">
        <v>367</v>
      </c>
      <c r="S177" s="252" t="s">
        <v>367</v>
      </c>
      <c r="T177" s="252" t="s">
        <v>367</v>
      </c>
      <c r="U177" s="252" t="s">
        <v>367</v>
      </c>
      <c r="V177" s="252" t="s">
        <v>367</v>
      </c>
    </row>
    <row r="178" spans="1:22">
      <c r="A178" s="253">
        <v>213392</v>
      </c>
      <c r="B178" s="252" t="s">
        <v>81</v>
      </c>
      <c r="C178" s="252" t="s">
        <v>366</v>
      </c>
      <c r="D178" s="252" t="s">
        <v>366</v>
      </c>
      <c r="E178" s="252" t="s">
        <v>366</v>
      </c>
      <c r="F178" s="252" t="s">
        <v>366</v>
      </c>
      <c r="G178" s="252" t="s">
        <v>367</v>
      </c>
      <c r="H178" s="252" t="s">
        <v>368</v>
      </c>
      <c r="I178" s="252" t="s">
        <v>368</v>
      </c>
      <c r="J178" s="252" t="s">
        <v>368</v>
      </c>
      <c r="K178" s="252" t="s">
        <v>368</v>
      </c>
      <c r="L178" s="252" t="s">
        <v>368</v>
      </c>
      <c r="M178" s="252" t="s">
        <v>368</v>
      </c>
      <c r="N178" s="252" t="s">
        <v>368</v>
      </c>
      <c r="O178" s="252" t="s">
        <v>368</v>
      </c>
      <c r="P178" s="252" t="s">
        <v>368</v>
      </c>
      <c r="Q178" s="252" t="s">
        <v>367</v>
      </c>
      <c r="R178" s="252" t="s">
        <v>367</v>
      </c>
      <c r="S178" s="252" t="s">
        <v>367</v>
      </c>
      <c r="T178" s="252" t="s">
        <v>367</v>
      </c>
      <c r="U178" s="252" t="s">
        <v>367</v>
      </c>
      <c r="V178" s="252" t="s">
        <v>367</v>
      </c>
    </row>
    <row r="179" spans="1:22">
      <c r="A179" s="252">
        <v>213212</v>
      </c>
      <c r="B179" s="252" t="s">
        <v>81</v>
      </c>
      <c r="C179" s="252" t="s">
        <v>368</v>
      </c>
      <c r="D179" s="252" t="s">
        <v>368</v>
      </c>
      <c r="E179" s="252" t="s">
        <v>366</v>
      </c>
      <c r="F179" s="252" t="s">
        <v>368</v>
      </c>
      <c r="G179" s="252" t="s">
        <v>368</v>
      </c>
      <c r="H179" s="252" t="s">
        <v>368</v>
      </c>
      <c r="I179" s="252" t="s">
        <v>368</v>
      </c>
      <c r="J179" s="252" t="s">
        <v>368</v>
      </c>
      <c r="K179" s="252" t="s">
        <v>368</v>
      </c>
      <c r="L179" s="252" t="s">
        <v>368</v>
      </c>
      <c r="M179" s="252" t="s">
        <v>368</v>
      </c>
      <c r="N179" s="252" t="s">
        <v>368</v>
      </c>
      <c r="O179" s="252" t="s">
        <v>368</v>
      </c>
      <c r="P179" s="252" t="s">
        <v>368</v>
      </c>
      <c r="Q179" s="252" t="s">
        <v>367</v>
      </c>
      <c r="R179" s="252" t="s">
        <v>367</v>
      </c>
      <c r="S179" s="252" t="s">
        <v>367</v>
      </c>
      <c r="T179" s="252" t="s">
        <v>367</v>
      </c>
      <c r="U179" s="252" t="s">
        <v>367</v>
      </c>
      <c r="V179" s="252" t="s">
        <v>367</v>
      </c>
    </row>
    <row r="180" spans="1:22">
      <c r="A180" s="252">
        <v>214128</v>
      </c>
      <c r="B180" s="252" t="s">
        <v>81</v>
      </c>
      <c r="C180" s="252" t="s">
        <v>366</v>
      </c>
      <c r="D180" s="252" t="s">
        <v>368</v>
      </c>
      <c r="E180" s="252" t="s">
        <v>366</v>
      </c>
      <c r="F180" s="252" t="s">
        <v>366</v>
      </c>
      <c r="G180" s="252" t="s">
        <v>368</v>
      </c>
      <c r="H180" s="252" t="s">
        <v>368</v>
      </c>
      <c r="I180" s="252" t="s">
        <v>368</v>
      </c>
      <c r="J180" s="252" t="s">
        <v>368</v>
      </c>
      <c r="K180" s="252" t="s">
        <v>368</v>
      </c>
      <c r="L180" s="252" t="s">
        <v>368</v>
      </c>
      <c r="M180" s="252" t="s">
        <v>368</v>
      </c>
      <c r="N180" s="252" t="s">
        <v>368</v>
      </c>
      <c r="O180" s="252" t="s">
        <v>368</v>
      </c>
      <c r="P180" s="252" t="s">
        <v>368</v>
      </c>
      <c r="Q180" s="252" t="s">
        <v>367</v>
      </c>
      <c r="R180" s="252" t="s">
        <v>367</v>
      </c>
      <c r="S180" s="252" t="s">
        <v>367</v>
      </c>
      <c r="T180" s="252" t="s">
        <v>367</v>
      </c>
      <c r="U180" s="252" t="s">
        <v>367</v>
      </c>
      <c r="V180" s="252" t="s">
        <v>367</v>
      </c>
    </row>
    <row r="181" spans="1:22">
      <c r="A181" s="253">
        <v>214459</v>
      </c>
      <c r="B181" s="252" t="s">
        <v>81</v>
      </c>
      <c r="C181" s="252" t="s">
        <v>366</v>
      </c>
      <c r="D181" s="252" t="s">
        <v>366</v>
      </c>
      <c r="E181" s="252" t="s">
        <v>366</v>
      </c>
      <c r="F181" s="252" t="s">
        <v>366</v>
      </c>
      <c r="G181" s="252" t="s">
        <v>368</v>
      </c>
      <c r="H181" s="252" t="s">
        <v>368</v>
      </c>
      <c r="I181" s="252" t="s">
        <v>368</v>
      </c>
      <c r="J181" s="252" t="s">
        <v>368</v>
      </c>
      <c r="K181" s="252" t="s">
        <v>368</v>
      </c>
      <c r="L181" s="252" t="s">
        <v>368</v>
      </c>
      <c r="M181" s="252" t="s">
        <v>368</v>
      </c>
      <c r="N181" s="252" t="s">
        <v>368</v>
      </c>
      <c r="O181" s="252" t="s">
        <v>368</v>
      </c>
      <c r="P181" s="252" t="s">
        <v>368</v>
      </c>
      <c r="Q181" s="252" t="s">
        <v>367</v>
      </c>
      <c r="R181" s="252" t="s">
        <v>367</v>
      </c>
      <c r="S181" s="252" t="s">
        <v>367</v>
      </c>
      <c r="T181" s="252" t="s">
        <v>367</v>
      </c>
      <c r="U181" s="252" t="s">
        <v>367</v>
      </c>
      <c r="V181" s="252" t="s">
        <v>367</v>
      </c>
    </row>
    <row r="182" spans="1:22">
      <c r="A182" s="252">
        <v>213264</v>
      </c>
      <c r="B182" s="252" t="s">
        <v>81</v>
      </c>
      <c r="C182" s="252" t="s">
        <v>367</v>
      </c>
      <c r="D182" s="252" t="s">
        <v>368</v>
      </c>
      <c r="E182" s="252" t="s">
        <v>366</v>
      </c>
      <c r="F182" s="252" t="s">
        <v>368</v>
      </c>
      <c r="G182" s="252" t="s">
        <v>366</v>
      </c>
      <c r="H182" s="252" t="s">
        <v>367</v>
      </c>
      <c r="I182" s="252" t="s">
        <v>366</v>
      </c>
      <c r="J182" s="252" t="s">
        <v>368</v>
      </c>
      <c r="K182" s="252" t="s">
        <v>368</v>
      </c>
      <c r="L182" s="252" t="s">
        <v>368</v>
      </c>
      <c r="M182" s="252" t="s">
        <v>368</v>
      </c>
      <c r="N182" s="252" t="s">
        <v>368</v>
      </c>
      <c r="O182" s="252" t="s">
        <v>368</v>
      </c>
      <c r="P182" s="252" t="s">
        <v>368</v>
      </c>
      <c r="Q182" s="252" t="s">
        <v>367</v>
      </c>
      <c r="R182" s="252" t="s">
        <v>367</v>
      </c>
      <c r="S182" s="252" t="s">
        <v>367</v>
      </c>
      <c r="T182" s="252" t="s">
        <v>367</v>
      </c>
      <c r="U182" s="252" t="s">
        <v>367</v>
      </c>
      <c r="V182" s="252" t="s">
        <v>367</v>
      </c>
    </row>
    <row r="183" spans="1:22">
      <c r="A183" s="253">
        <v>213402</v>
      </c>
      <c r="B183" s="252" t="s">
        <v>81</v>
      </c>
      <c r="C183" s="252" t="s">
        <v>366</v>
      </c>
      <c r="D183" s="252" t="s">
        <v>368</v>
      </c>
      <c r="E183" s="252" t="s">
        <v>366</v>
      </c>
      <c r="F183" s="252" t="s">
        <v>366</v>
      </c>
      <c r="G183" s="252" t="s">
        <v>366</v>
      </c>
      <c r="H183" s="252" t="s">
        <v>368</v>
      </c>
      <c r="I183" s="252" t="s">
        <v>368</v>
      </c>
      <c r="J183" s="252" t="s">
        <v>366</v>
      </c>
      <c r="K183" s="252" t="s">
        <v>368</v>
      </c>
      <c r="L183" s="252" t="s">
        <v>368</v>
      </c>
      <c r="M183" s="252" t="s">
        <v>368</v>
      </c>
      <c r="N183" s="252" t="s">
        <v>368</v>
      </c>
      <c r="O183" s="252" t="s">
        <v>368</v>
      </c>
      <c r="P183" s="252" t="s">
        <v>368</v>
      </c>
      <c r="Q183" s="252" t="s">
        <v>367</v>
      </c>
      <c r="R183" s="252" t="s">
        <v>367</v>
      </c>
      <c r="S183" s="252" t="s">
        <v>367</v>
      </c>
      <c r="T183" s="252" t="s">
        <v>367</v>
      </c>
      <c r="U183" s="252" t="s">
        <v>367</v>
      </c>
      <c r="V183" s="252" t="s">
        <v>367</v>
      </c>
    </row>
    <row r="184" spans="1:22">
      <c r="A184" s="253">
        <v>213263</v>
      </c>
      <c r="B184" s="252" t="s">
        <v>81</v>
      </c>
      <c r="C184" s="252" t="s">
        <v>366</v>
      </c>
      <c r="D184" s="252" t="s">
        <v>368</v>
      </c>
      <c r="E184" s="252" t="s">
        <v>368</v>
      </c>
      <c r="F184" s="252" t="s">
        <v>368</v>
      </c>
      <c r="G184" s="252" t="s">
        <v>366</v>
      </c>
      <c r="H184" s="252" t="s">
        <v>366</v>
      </c>
      <c r="I184" s="252" t="s">
        <v>368</v>
      </c>
      <c r="J184" s="252" t="s">
        <v>366</v>
      </c>
      <c r="K184" s="252" t="s">
        <v>368</v>
      </c>
      <c r="L184" s="252" t="s">
        <v>368</v>
      </c>
      <c r="M184" s="252" t="s">
        <v>368</v>
      </c>
      <c r="N184" s="252" t="s">
        <v>368</v>
      </c>
      <c r="O184" s="252" t="s">
        <v>368</v>
      </c>
      <c r="P184" s="252" t="s">
        <v>368</v>
      </c>
      <c r="Q184" s="252" t="s">
        <v>367</v>
      </c>
      <c r="R184" s="252" t="s">
        <v>367</v>
      </c>
      <c r="S184" s="252" t="s">
        <v>367</v>
      </c>
      <c r="T184" s="252" t="s">
        <v>367</v>
      </c>
      <c r="U184" s="252" t="s">
        <v>367</v>
      </c>
      <c r="V184" s="252" t="s">
        <v>367</v>
      </c>
    </row>
    <row r="185" spans="1:22">
      <c r="A185" s="252">
        <v>213629</v>
      </c>
      <c r="B185" s="252" t="s">
        <v>81</v>
      </c>
      <c r="C185" s="252" t="s">
        <v>368</v>
      </c>
      <c r="D185" s="252" t="s">
        <v>368</v>
      </c>
      <c r="E185" s="252" t="s">
        <v>368</v>
      </c>
      <c r="F185" s="252" t="s">
        <v>368</v>
      </c>
      <c r="G185" s="252" t="s">
        <v>368</v>
      </c>
      <c r="H185" s="252" t="s">
        <v>368</v>
      </c>
      <c r="I185" s="252" t="s">
        <v>368</v>
      </c>
      <c r="J185" s="252" t="s">
        <v>367</v>
      </c>
      <c r="K185" s="252" t="s">
        <v>366</v>
      </c>
      <c r="L185" s="252" t="s">
        <v>368</v>
      </c>
      <c r="M185" s="252" t="s">
        <v>368</v>
      </c>
      <c r="N185" s="252" t="s">
        <v>368</v>
      </c>
      <c r="O185" s="252" t="s">
        <v>368</v>
      </c>
      <c r="P185" s="252" t="s">
        <v>368</v>
      </c>
      <c r="Q185" s="252" t="s">
        <v>367</v>
      </c>
      <c r="R185" s="252" t="s">
        <v>367</v>
      </c>
      <c r="S185" s="252" t="s">
        <v>367</v>
      </c>
      <c r="T185" s="252" t="s">
        <v>367</v>
      </c>
      <c r="U185" s="252" t="s">
        <v>367</v>
      </c>
      <c r="V185" s="252" t="s">
        <v>367</v>
      </c>
    </row>
    <row r="186" spans="1:22">
      <c r="A186" s="252">
        <v>213807</v>
      </c>
      <c r="B186" s="252" t="s">
        <v>81</v>
      </c>
      <c r="C186" s="252" t="s">
        <v>368</v>
      </c>
      <c r="D186" s="252" t="s">
        <v>366</v>
      </c>
      <c r="E186" s="252" t="s">
        <v>366</v>
      </c>
      <c r="F186" s="252" t="s">
        <v>366</v>
      </c>
      <c r="G186" s="252" t="s">
        <v>368</v>
      </c>
      <c r="H186" s="252" t="s">
        <v>368</v>
      </c>
      <c r="I186" s="252" t="s">
        <v>368</v>
      </c>
      <c r="J186" s="252" t="s">
        <v>367</v>
      </c>
      <c r="K186" s="252" t="s">
        <v>368</v>
      </c>
      <c r="L186" s="252" t="s">
        <v>366</v>
      </c>
      <c r="M186" s="252" t="s">
        <v>368</v>
      </c>
      <c r="N186" s="252" t="s">
        <v>368</v>
      </c>
      <c r="O186" s="252" t="s">
        <v>368</v>
      </c>
      <c r="P186" s="252" t="s">
        <v>368</v>
      </c>
      <c r="Q186" s="252" t="s">
        <v>367</v>
      </c>
      <c r="R186" s="252" t="s">
        <v>367</v>
      </c>
      <c r="S186" s="252" t="s">
        <v>367</v>
      </c>
      <c r="T186" s="252" t="s">
        <v>367</v>
      </c>
      <c r="U186" s="252" t="s">
        <v>367</v>
      </c>
      <c r="V186" s="252" t="s">
        <v>367</v>
      </c>
    </row>
    <row r="187" spans="1:22">
      <c r="A187" s="253">
        <v>213669</v>
      </c>
      <c r="B187" s="252" t="s">
        <v>81</v>
      </c>
      <c r="C187" s="252" t="s">
        <v>368</v>
      </c>
      <c r="D187" s="252" t="s">
        <v>368</v>
      </c>
      <c r="E187" s="252" t="s">
        <v>368</v>
      </c>
      <c r="F187" s="252" t="s">
        <v>366</v>
      </c>
      <c r="G187" s="252" t="s">
        <v>368</v>
      </c>
      <c r="H187" s="252" t="s">
        <v>368</v>
      </c>
      <c r="I187" s="252" t="s">
        <v>366</v>
      </c>
      <c r="J187" s="252" t="s">
        <v>366</v>
      </c>
      <c r="K187" s="252" t="s">
        <v>368</v>
      </c>
      <c r="L187" s="252" t="s">
        <v>366</v>
      </c>
      <c r="M187" s="252" t="s">
        <v>368</v>
      </c>
      <c r="N187" s="252" t="s">
        <v>368</v>
      </c>
      <c r="O187" s="252" t="s">
        <v>368</v>
      </c>
      <c r="P187" s="252" t="s">
        <v>368</v>
      </c>
      <c r="Q187" s="252" t="s">
        <v>367</v>
      </c>
      <c r="R187" s="252" t="s">
        <v>367</v>
      </c>
      <c r="S187" s="252" t="s">
        <v>367</v>
      </c>
      <c r="T187" s="252" t="s">
        <v>367</v>
      </c>
      <c r="U187" s="252" t="s">
        <v>367</v>
      </c>
      <c r="V187" s="252" t="s">
        <v>367</v>
      </c>
    </row>
    <row r="188" spans="1:22">
      <c r="A188" s="252">
        <v>211609</v>
      </c>
      <c r="B188" s="252" t="s">
        <v>81</v>
      </c>
      <c r="C188" s="252" t="s">
        <v>367</v>
      </c>
      <c r="D188" s="252" t="s">
        <v>368</v>
      </c>
      <c r="E188" s="252" t="s">
        <v>368</v>
      </c>
      <c r="F188" s="252" t="s">
        <v>366</v>
      </c>
      <c r="G188" s="252" t="s">
        <v>368</v>
      </c>
      <c r="H188" s="252" t="s">
        <v>368</v>
      </c>
      <c r="I188" s="252" t="s">
        <v>368</v>
      </c>
      <c r="J188" s="252" t="s">
        <v>367</v>
      </c>
      <c r="K188" s="252" t="s">
        <v>366</v>
      </c>
      <c r="L188" s="252" t="s">
        <v>368</v>
      </c>
      <c r="M188" s="252" t="s">
        <v>368</v>
      </c>
      <c r="N188" s="252" t="s">
        <v>368</v>
      </c>
      <c r="O188" s="252" t="s">
        <v>367</v>
      </c>
      <c r="P188" s="252" t="s">
        <v>366</v>
      </c>
      <c r="Q188" s="252" t="s">
        <v>367</v>
      </c>
      <c r="R188" s="252" t="s">
        <v>367</v>
      </c>
      <c r="S188" s="252" t="s">
        <v>367</v>
      </c>
      <c r="T188" s="252" t="s">
        <v>367</v>
      </c>
      <c r="U188" s="252" t="s">
        <v>367</v>
      </c>
      <c r="V188" s="252" t="s">
        <v>367</v>
      </c>
    </row>
    <row r="189" spans="1:22">
      <c r="A189" s="252">
        <v>211607</v>
      </c>
      <c r="B189" s="252" t="s">
        <v>81</v>
      </c>
      <c r="C189" s="252" t="s">
        <v>366</v>
      </c>
      <c r="D189" s="252" t="s">
        <v>366</v>
      </c>
      <c r="E189" s="252" t="s">
        <v>366</v>
      </c>
      <c r="F189" s="252" t="s">
        <v>366</v>
      </c>
      <c r="G189" s="252" t="s">
        <v>368</v>
      </c>
      <c r="H189" s="252" t="s">
        <v>367</v>
      </c>
      <c r="I189" s="252" t="s">
        <v>366</v>
      </c>
      <c r="J189" s="252" t="s">
        <v>366</v>
      </c>
      <c r="K189" s="252" t="s">
        <v>368</v>
      </c>
      <c r="L189" s="252" t="s">
        <v>366</v>
      </c>
      <c r="M189" s="252" t="s">
        <v>367</v>
      </c>
      <c r="N189" s="252" t="s">
        <v>366</v>
      </c>
      <c r="O189" s="252" t="s">
        <v>366</v>
      </c>
      <c r="P189" s="252" t="s">
        <v>366</v>
      </c>
      <c r="Q189" s="252" t="s">
        <v>367</v>
      </c>
      <c r="R189" s="252" t="s">
        <v>367</v>
      </c>
      <c r="S189" s="252" t="s">
        <v>367</v>
      </c>
      <c r="T189" s="252" t="s">
        <v>367</v>
      </c>
      <c r="U189" s="252" t="s">
        <v>367</v>
      </c>
      <c r="V189" s="252" t="s">
        <v>367</v>
      </c>
    </row>
    <row r="190" spans="1:22">
      <c r="A190" s="252">
        <v>214001</v>
      </c>
      <c r="B190" s="252" t="s">
        <v>81</v>
      </c>
      <c r="C190" s="252" t="s">
        <v>368</v>
      </c>
      <c r="D190" s="252" t="s">
        <v>368</v>
      </c>
      <c r="E190" s="252" t="s">
        <v>368</v>
      </c>
      <c r="F190" s="252" t="s">
        <v>368</v>
      </c>
      <c r="G190" s="252" t="s">
        <v>366</v>
      </c>
      <c r="H190" s="252" t="s">
        <v>368</v>
      </c>
      <c r="I190" s="252" t="s">
        <v>368</v>
      </c>
      <c r="J190" s="252" t="s">
        <v>366</v>
      </c>
      <c r="K190" s="252" t="s">
        <v>368</v>
      </c>
      <c r="L190" s="252" t="s">
        <v>368</v>
      </c>
      <c r="M190" s="252" t="s">
        <v>367</v>
      </c>
      <c r="N190" s="252" t="s">
        <v>367</v>
      </c>
      <c r="O190" s="252" t="s">
        <v>367</v>
      </c>
      <c r="P190" s="252" t="s">
        <v>367</v>
      </c>
      <c r="Q190" s="252" t="s">
        <v>368</v>
      </c>
      <c r="R190" s="252" t="s">
        <v>367</v>
      </c>
      <c r="S190" s="252" t="s">
        <v>367</v>
      </c>
      <c r="T190" s="252" t="s">
        <v>367</v>
      </c>
      <c r="U190" s="252" t="s">
        <v>367</v>
      </c>
      <c r="V190" s="252" t="s">
        <v>367</v>
      </c>
    </row>
    <row r="191" spans="1:22">
      <c r="A191" s="252">
        <v>213468</v>
      </c>
      <c r="B191" s="252" t="s">
        <v>81</v>
      </c>
      <c r="C191" s="252" t="s">
        <v>368</v>
      </c>
      <c r="D191" s="252" t="s">
        <v>366</v>
      </c>
      <c r="E191" s="252" t="s">
        <v>366</v>
      </c>
      <c r="F191" s="252" t="s">
        <v>366</v>
      </c>
      <c r="G191" s="252" t="s">
        <v>366</v>
      </c>
      <c r="H191" s="252" t="s">
        <v>368</v>
      </c>
      <c r="I191" s="252" t="s">
        <v>368</v>
      </c>
      <c r="J191" s="252" t="s">
        <v>368</v>
      </c>
      <c r="K191" s="252" t="s">
        <v>368</v>
      </c>
      <c r="L191" s="252" t="s">
        <v>368</v>
      </c>
      <c r="M191" s="252" t="s">
        <v>368</v>
      </c>
      <c r="N191" s="252" t="s">
        <v>368</v>
      </c>
      <c r="O191" s="252" t="s">
        <v>367</v>
      </c>
      <c r="P191" s="252" t="s">
        <v>367</v>
      </c>
      <c r="Q191" s="252" t="s">
        <v>368</v>
      </c>
      <c r="R191" s="252" t="s">
        <v>367</v>
      </c>
      <c r="S191" s="252" t="s">
        <v>367</v>
      </c>
      <c r="T191" s="252" t="s">
        <v>367</v>
      </c>
      <c r="U191" s="252" t="s">
        <v>367</v>
      </c>
      <c r="V191" s="252" t="s">
        <v>367</v>
      </c>
    </row>
    <row r="192" spans="1:22">
      <c r="A192" s="252">
        <v>209740</v>
      </c>
      <c r="B192" s="252" t="s">
        <v>81</v>
      </c>
      <c r="C192" s="252" t="s">
        <v>366</v>
      </c>
      <c r="D192" s="252" t="s">
        <v>368</v>
      </c>
      <c r="E192" s="252" t="s">
        <v>368</v>
      </c>
      <c r="F192" s="252" t="s">
        <v>366</v>
      </c>
      <c r="G192" s="252" t="s">
        <v>366</v>
      </c>
      <c r="H192" s="252" t="s">
        <v>368</v>
      </c>
      <c r="I192" s="252" t="s">
        <v>368</v>
      </c>
      <c r="J192" s="252" t="s">
        <v>367</v>
      </c>
      <c r="K192" s="252" t="s">
        <v>366</v>
      </c>
      <c r="L192" s="252" t="s">
        <v>366</v>
      </c>
      <c r="M192" s="252" t="s">
        <v>368</v>
      </c>
      <c r="N192" s="252" t="s">
        <v>368</v>
      </c>
      <c r="O192" s="252" t="s">
        <v>367</v>
      </c>
      <c r="P192" s="252" t="s">
        <v>367</v>
      </c>
      <c r="Q192" s="252" t="s">
        <v>368</v>
      </c>
      <c r="R192" s="252" t="s">
        <v>367</v>
      </c>
      <c r="S192" s="252" t="s">
        <v>367</v>
      </c>
      <c r="T192" s="252" t="s">
        <v>367</v>
      </c>
      <c r="U192" s="252" t="s">
        <v>367</v>
      </c>
      <c r="V192" s="252" t="s">
        <v>367</v>
      </c>
    </row>
    <row r="193" spans="1:22">
      <c r="A193" s="253">
        <v>214331</v>
      </c>
      <c r="B193" s="252" t="s">
        <v>81</v>
      </c>
      <c r="C193" s="252" t="s">
        <v>366</v>
      </c>
      <c r="D193" s="252" t="s">
        <v>366</v>
      </c>
      <c r="E193" s="252" t="s">
        <v>368</v>
      </c>
      <c r="F193" s="252" t="s">
        <v>366</v>
      </c>
      <c r="G193" s="252" t="s">
        <v>366</v>
      </c>
      <c r="H193" s="252" t="s">
        <v>366</v>
      </c>
      <c r="I193" s="252" t="s">
        <v>368</v>
      </c>
      <c r="J193" s="252" t="s">
        <v>368</v>
      </c>
      <c r="K193" s="252" t="s">
        <v>366</v>
      </c>
      <c r="L193" s="252" t="s">
        <v>368</v>
      </c>
      <c r="M193" s="252" t="s">
        <v>367</v>
      </c>
      <c r="N193" s="252" t="s">
        <v>367</v>
      </c>
      <c r="O193" s="252" t="s">
        <v>368</v>
      </c>
      <c r="P193" s="252" t="s">
        <v>367</v>
      </c>
      <c r="Q193" s="252" t="s">
        <v>368</v>
      </c>
      <c r="R193" s="252" t="s">
        <v>367</v>
      </c>
      <c r="S193" s="252" t="s">
        <v>367</v>
      </c>
      <c r="T193" s="252" t="s">
        <v>367</v>
      </c>
      <c r="U193" s="252" t="s">
        <v>367</v>
      </c>
      <c r="V193" s="252" t="s">
        <v>367</v>
      </c>
    </row>
    <row r="194" spans="1:22">
      <c r="A194" s="252">
        <v>212332</v>
      </c>
      <c r="B194" s="252" t="s">
        <v>81</v>
      </c>
      <c r="C194" s="252" t="s">
        <v>367</v>
      </c>
      <c r="D194" s="252" t="s">
        <v>368</v>
      </c>
      <c r="E194" s="252" t="s">
        <v>368</v>
      </c>
      <c r="F194" s="252" t="s">
        <v>366</v>
      </c>
      <c r="G194" s="252" t="s">
        <v>368</v>
      </c>
      <c r="H194" s="252" t="s">
        <v>368</v>
      </c>
      <c r="I194" s="252" t="s">
        <v>368</v>
      </c>
      <c r="J194" s="252" t="s">
        <v>368</v>
      </c>
      <c r="K194" s="252" t="s">
        <v>366</v>
      </c>
      <c r="L194" s="252" t="s">
        <v>368</v>
      </c>
      <c r="M194" s="252" t="s">
        <v>368</v>
      </c>
      <c r="N194" s="252" t="s">
        <v>367</v>
      </c>
      <c r="O194" s="252" t="s">
        <v>368</v>
      </c>
      <c r="P194" s="252" t="s">
        <v>367</v>
      </c>
      <c r="Q194" s="252" t="s">
        <v>368</v>
      </c>
      <c r="R194" s="252" t="s">
        <v>367</v>
      </c>
      <c r="S194" s="252" t="s">
        <v>367</v>
      </c>
      <c r="T194" s="252" t="s">
        <v>367</v>
      </c>
      <c r="U194" s="252" t="s">
        <v>367</v>
      </c>
      <c r="V194" s="252" t="s">
        <v>367</v>
      </c>
    </row>
    <row r="195" spans="1:22">
      <c r="A195" s="252">
        <v>212442</v>
      </c>
      <c r="B195" s="252" t="s">
        <v>81</v>
      </c>
      <c r="C195" s="252" t="s">
        <v>368</v>
      </c>
      <c r="D195" s="252" t="s">
        <v>366</v>
      </c>
      <c r="E195" s="252" t="s">
        <v>366</v>
      </c>
      <c r="F195" s="252" t="s">
        <v>366</v>
      </c>
      <c r="G195" s="252" t="s">
        <v>368</v>
      </c>
      <c r="H195" s="252" t="s">
        <v>368</v>
      </c>
      <c r="I195" s="252" t="s">
        <v>368</v>
      </c>
      <c r="J195" s="252" t="s">
        <v>366</v>
      </c>
      <c r="K195" s="252" t="s">
        <v>366</v>
      </c>
      <c r="L195" s="252" t="s">
        <v>366</v>
      </c>
      <c r="M195" s="252" t="s">
        <v>368</v>
      </c>
      <c r="N195" s="252" t="s">
        <v>367</v>
      </c>
      <c r="O195" s="252" t="s">
        <v>368</v>
      </c>
      <c r="P195" s="252" t="s">
        <v>367</v>
      </c>
      <c r="Q195" s="252" t="s">
        <v>368</v>
      </c>
      <c r="R195" s="252" t="s">
        <v>367</v>
      </c>
      <c r="S195" s="252" t="s">
        <v>367</v>
      </c>
      <c r="T195" s="252" t="s">
        <v>367</v>
      </c>
      <c r="U195" s="252" t="s">
        <v>367</v>
      </c>
      <c r="V195" s="252" t="s">
        <v>367</v>
      </c>
    </row>
    <row r="196" spans="1:22">
      <c r="A196" s="252">
        <v>214109</v>
      </c>
      <c r="B196" s="252" t="s">
        <v>81</v>
      </c>
      <c r="C196" s="252" t="s">
        <v>368</v>
      </c>
      <c r="D196" s="252" t="s">
        <v>366</v>
      </c>
      <c r="E196" s="252" t="s">
        <v>368</v>
      </c>
      <c r="F196" s="252" t="s">
        <v>368</v>
      </c>
      <c r="G196" s="252" t="s">
        <v>368</v>
      </c>
      <c r="H196" s="252" t="s">
        <v>368</v>
      </c>
      <c r="I196" s="252" t="s">
        <v>368</v>
      </c>
      <c r="J196" s="252" t="s">
        <v>368</v>
      </c>
      <c r="K196" s="252" t="s">
        <v>368</v>
      </c>
      <c r="L196" s="252" t="s">
        <v>367</v>
      </c>
      <c r="M196" s="252" t="s">
        <v>367</v>
      </c>
      <c r="N196" s="252" t="s">
        <v>368</v>
      </c>
      <c r="O196" s="252" t="s">
        <v>368</v>
      </c>
      <c r="P196" s="252" t="s">
        <v>367</v>
      </c>
      <c r="Q196" s="252" t="s">
        <v>368</v>
      </c>
      <c r="R196" s="252" t="s">
        <v>367</v>
      </c>
      <c r="S196" s="252" t="s">
        <v>367</v>
      </c>
      <c r="T196" s="252" t="s">
        <v>367</v>
      </c>
      <c r="U196" s="252" t="s">
        <v>367</v>
      </c>
      <c r="V196" s="252" t="s">
        <v>367</v>
      </c>
    </row>
    <row r="197" spans="1:22">
      <c r="A197" s="252">
        <v>212210</v>
      </c>
      <c r="B197" s="252" t="s">
        <v>81</v>
      </c>
      <c r="C197" s="252" t="s">
        <v>368</v>
      </c>
      <c r="D197" s="252" t="s">
        <v>368</v>
      </c>
      <c r="E197" s="252" t="s">
        <v>368</v>
      </c>
      <c r="F197" s="252" t="s">
        <v>366</v>
      </c>
      <c r="G197" s="252" t="s">
        <v>366</v>
      </c>
      <c r="H197" s="252" t="s">
        <v>368</v>
      </c>
      <c r="I197" s="252" t="s">
        <v>368</v>
      </c>
      <c r="J197" s="252" t="s">
        <v>368</v>
      </c>
      <c r="K197" s="252" t="s">
        <v>367</v>
      </c>
      <c r="L197" s="252" t="s">
        <v>368</v>
      </c>
      <c r="M197" s="252" t="s">
        <v>367</v>
      </c>
      <c r="N197" s="252" t="s">
        <v>368</v>
      </c>
      <c r="O197" s="252" t="s">
        <v>368</v>
      </c>
      <c r="P197" s="252" t="s">
        <v>367</v>
      </c>
      <c r="Q197" s="252" t="s">
        <v>368</v>
      </c>
      <c r="R197" s="252" t="s">
        <v>367</v>
      </c>
      <c r="S197" s="252" t="s">
        <v>367</v>
      </c>
      <c r="T197" s="252" t="s">
        <v>367</v>
      </c>
      <c r="U197" s="252" t="s">
        <v>367</v>
      </c>
      <c r="V197" s="252" t="s">
        <v>367</v>
      </c>
    </row>
    <row r="198" spans="1:22">
      <c r="A198" s="252">
        <v>214052</v>
      </c>
      <c r="B198" s="252" t="s">
        <v>81</v>
      </c>
      <c r="C198" s="252" t="s">
        <v>366</v>
      </c>
      <c r="D198" s="252" t="s">
        <v>368</v>
      </c>
      <c r="E198" s="252" t="s">
        <v>368</v>
      </c>
      <c r="F198" s="252" t="s">
        <v>366</v>
      </c>
      <c r="G198" s="252" t="s">
        <v>367</v>
      </c>
      <c r="H198" s="252" t="s">
        <v>367</v>
      </c>
      <c r="I198" s="252" t="s">
        <v>368</v>
      </c>
      <c r="J198" s="252" t="s">
        <v>368</v>
      </c>
      <c r="K198" s="252" t="s">
        <v>368</v>
      </c>
      <c r="L198" s="252" t="s">
        <v>368</v>
      </c>
      <c r="M198" s="252" t="s">
        <v>367</v>
      </c>
      <c r="N198" s="252" t="s">
        <v>368</v>
      </c>
      <c r="O198" s="252" t="s">
        <v>368</v>
      </c>
      <c r="P198" s="252" t="s">
        <v>367</v>
      </c>
      <c r="Q198" s="252" t="s">
        <v>368</v>
      </c>
      <c r="R198" s="252" t="s">
        <v>367</v>
      </c>
      <c r="S198" s="252" t="s">
        <v>367</v>
      </c>
      <c r="T198" s="252" t="s">
        <v>367</v>
      </c>
      <c r="U198" s="252" t="s">
        <v>367</v>
      </c>
      <c r="V198" s="252" t="s">
        <v>367</v>
      </c>
    </row>
    <row r="199" spans="1:22">
      <c r="A199" s="253">
        <v>213291</v>
      </c>
      <c r="B199" s="252" t="s">
        <v>81</v>
      </c>
      <c r="C199" s="252" t="s">
        <v>366</v>
      </c>
      <c r="D199" s="252" t="s">
        <v>366</v>
      </c>
      <c r="E199" s="252" t="s">
        <v>366</v>
      </c>
      <c r="F199" s="252" t="s">
        <v>366</v>
      </c>
      <c r="G199" s="252" t="s">
        <v>366</v>
      </c>
      <c r="H199" s="252" t="s">
        <v>366</v>
      </c>
      <c r="I199" s="252" t="s">
        <v>366</v>
      </c>
      <c r="J199" s="252" t="s">
        <v>366</v>
      </c>
      <c r="K199" s="252" t="s">
        <v>368</v>
      </c>
      <c r="L199" s="252" t="s">
        <v>368</v>
      </c>
      <c r="M199" s="252" t="s">
        <v>367</v>
      </c>
      <c r="N199" s="252" t="s">
        <v>368</v>
      </c>
      <c r="O199" s="252" t="s">
        <v>368</v>
      </c>
      <c r="P199" s="252" t="s">
        <v>367</v>
      </c>
      <c r="Q199" s="252" t="s">
        <v>368</v>
      </c>
      <c r="R199" s="252" t="s">
        <v>367</v>
      </c>
      <c r="S199" s="252" t="s">
        <v>367</v>
      </c>
      <c r="T199" s="252" t="s">
        <v>367</v>
      </c>
      <c r="U199" s="252" t="s">
        <v>367</v>
      </c>
      <c r="V199" s="252" t="s">
        <v>367</v>
      </c>
    </row>
    <row r="200" spans="1:22">
      <c r="A200" s="252">
        <v>213300</v>
      </c>
      <c r="B200" s="252" t="s">
        <v>81</v>
      </c>
      <c r="C200" s="252" t="s">
        <v>368</v>
      </c>
      <c r="D200" s="252" t="s">
        <v>368</v>
      </c>
      <c r="E200" s="252" t="s">
        <v>368</v>
      </c>
      <c r="F200" s="252" t="s">
        <v>368</v>
      </c>
      <c r="G200" s="252" t="s">
        <v>366</v>
      </c>
      <c r="H200" s="252" t="s">
        <v>367</v>
      </c>
      <c r="I200" s="252" t="s">
        <v>367</v>
      </c>
      <c r="J200" s="252" t="s">
        <v>368</v>
      </c>
      <c r="K200" s="252" t="s">
        <v>368</v>
      </c>
      <c r="L200" s="252" t="s">
        <v>368</v>
      </c>
      <c r="M200" s="252" t="s">
        <v>368</v>
      </c>
      <c r="N200" s="252" t="s">
        <v>368</v>
      </c>
      <c r="O200" s="252" t="s">
        <v>368</v>
      </c>
      <c r="P200" s="252" t="s">
        <v>367</v>
      </c>
      <c r="Q200" s="252" t="s">
        <v>368</v>
      </c>
      <c r="R200" s="252" t="s">
        <v>367</v>
      </c>
      <c r="S200" s="252" t="s">
        <v>367</v>
      </c>
      <c r="T200" s="252" t="s">
        <v>367</v>
      </c>
      <c r="U200" s="252" t="s">
        <v>367</v>
      </c>
      <c r="V200" s="252" t="s">
        <v>367</v>
      </c>
    </row>
    <row r="201" spans="1:22">
      <c r="A201" s="252">
        <v>214474</v>
      </c>
      <c r="B201" s="252" t="s">
        <v>81</v>
      </c>
      <c r="C201" s="252" t="s">
        <v>366</v>
      </c>
      <c r="D201" s="252" t="s">
        <v>368</v>
      </c>
      <c r="E201" s="252" t="s">
        <v>366</v>
      </c>
      <c r="F201" s="252" t="s">
        <v>366</v>
      </c>
      <c r="G201" s="252" t="s">
        <v>368</v>
      </c>
      <c r="H201" s="252" t="s">
        <v>367</v>
      </c>
      <c r="I201" s="252" t="s">
        <v>368</v>
      </c>
      <c r="J201" s="252" t="s">
        <v>368</v>
      </c>
      <c r="K201" s="252" t="s">
        <v>368</v>
      </c>
      <c r="L201" s="252" t="s">
        <v>368</v>
      </c>
      <c r="M201" s="252" t="s">
        <v>368</v>
      </c>
      <c r="N201" s="252" t="s">
        <v>368</v>
      </c>
      <c r="O201" s="252" t="s">
        <v>368</v>
      </c>
      <c r="P201" s="252" t="s">
        <v>367</v>
      </c>
      <c r="Q201" s="252" t="s">
        <v>368</v>
      </c>
      <c r="R201" s="252" t="s">
        <v>367</v>
      </c>
      <c r="S201" s="252" t="s">
        <v>367</v>
      </c>
      <c r="T201" s="252" t="s">
        <v>367</v>
      </c>
      <c r="U201" s="252" t="s">
        <v>367</v>
      </c>
      <c r="V201" s="252" t="s">
        <v>367</v>
      </c>
    </row>
    <row r="202" spans="1:22">
      <c r="A202" s="252">
        <v>213723</v>
      </c>
      <c r="B202" s="252" t="s">
        <v>81</v>
      </c>
      <c r="C202" s="252" t="s">
        <v>368</v>
      </c>
      <c r="D202" s="252" t="s">
        <v>366</v>
      </c>
      <c r="E202" s="252" t="s">
        <v>368</v>
      </c>
      <c r="F202" s="252" t="s">
        <v>366</v>
      </c>
      <c r="G202" s="252" t="s">
        <v>366</v>
      </c>
      <c r="H202" s="252" t="s">
        <v>368</v>
      </c>
      <c r="I202" s="252" t="s">
        <v>368</v>
      </c>
      <c r="J202" s="252" t="s">
        <v>368</v>
      </c>
      <c r="K202" s="252" t="s">
        <v>368</v>
      </c>
      <c r="L202" s="252" t="s">
        <v>368</v>
      </c>
      <c r="M202" s="252" t="s">
        <v>368</v>
      </c>
      <c r="N202" s="252" t="s">
        <v>368</v>
      </c>
      <c r="O202" s="252" t="s">
        <v>368</v>
      </c>
      <c r="P202" s="252" t="s">
        <v>367</v>
      </c>
      <c r="Q202" s="252" t="s">
        <v>368</v>
      </c>
      <c r="R202" s="252" t="s">
        <v>367</v>
      </c>
      <c r="S202" s="252" t="s">
        <v>367</v>
      </c>
      <c r="T202" s="252" t="s">
        <v>367</v>
      </c>
      <c r="U202" s="252" t="s">
        <v>367</v>
      </c>
      <c r="V202" s="252" t="s">
        <v>367</v>
      </c>
    </row>
    <row r="203" spans="1:22">
      <c r="A203" s="252">
        <v>213247</v>
      </c>
      <c r="B203" s="252" t="s">
        <v>81</v>
      </c>
      <c r="C203" s="252" t="s">
        <v>368</v>
      </c>
      <c r="D203" s="252" t="s">
        <v>368</v>
      </c>
      <c r="E203" s="252" t="s">
        <v>366</v>
      </c>
      <c r="F203" s="252" t="s">
        <v>368</v>
      </c>
      <c r="G203" s="252" t="s">
        <v>368</v>
      </c>
      <c r="H203" s="252" t="s">
        <v>366</v>
      </c>
      <c r="I203" s="252" t="s">
        <v>368</v>
      </c>
      <c r="J203" s="252" t="s">
        <v>368</v>
      </c>
      <c r="K203" s="252" t="s">
        <v>368</v>
      </c>
      <c r="L203" s="252" t="s">
        <v>368</v>
      </c>
      <c r="M203" s="252" t="s">
        <v>368</v>
      </c>
      <c r="N203" s="252" t="s">
        <v>368</v>
      </c>
      <c r="O203" s="252" t="s">
        <v>368</v>
      </c>
      <c r="P203" s="252" t="s">
        <v>367</v>
      </c>
      <c r="Q203" s="252" t="s">
        <v>368</v>
      </c>
      <c r="R203" s="252" t="s">
        <v>367</v>
      </c>
      <c r="S203" s="252" t="s">
        <v>367</v>
      </c>
      <c r="T203" s="252" t="s">
        <v>367</v>
      </c>
      <c r="U203" s="252" t="s">
        <v>367</v>
      </c>
      <c r="V203" s="252" t="s">
        <v>367</v>
      </c>
    </row>
    <row r="204" spans="1:22">
      <c r="A204" s="252">
        <v>212016</v>
      </c>
      <c r="B204" s="252" t="s">
        <v>81</v>
      </c>
      <c r="C204" s="252" t="s">
        <v>366</v>
      </c>
      <c r="D204" s="252" t="s">
        <v>366</v>
      </c>
      <c r="E204" s="252" t="s">
        <v>366</v>
      </c>
      <c r="F204" s="252" t="s">
        <v>366</v>
      </c>
      <c r="G204" s="252" t="s">
        <v>367</v>
      </c>
      <c r="H204" s="252" t="s">
        <v>367</v>
      </c>
      <c r="I204" s="252" t="s">
        <v>366</v>
      </c>
      <c r="J204" s="252" t="s">
        <v>368</v>
      </c>
      <c r="K204" s="252" t="s">
        <v>368</v>
      </c>
      <c r="L204" s="252" t="s">
        <v>368</v>
      </c>
      <c r="M204" s="252" t="s">
        <v>368</v>
      </c>
      <c r="N204" s="252" t="s">
        <v>368</v>
      </c>
      <c r="O204" s="252" t="s">
        <v>368</v>
      </c>
      <c r="P204" s="252" t="s">
        <v>367</v>
      </c>
      <c r="Q204" s="252" t="s">
        <v>368</v>
      </c>
      <c r="R204" s="252" t="s">
        <v>367</v>
      </c>
      <c r="S204" s="252" t="s">
        <v>367</v>
      </c>
      <c r="T204" s="252" t="s">
        <v>367</v>
      </c>
      <c r="U204" s="252" t="s">
        <v>367</v>
      </c>
      <c r="V204" s="252" t="s">
        <v>367</v>
      </c>
    </row>
    <row r="205" spans="1:22">
      <c r="A205" s="252">
        <v>213809</v>
      </c>
      <c r="B205" s="252" t="s">
        <v>81</v>
      </c>
      <c r="C205" s="252" t="s">
        <v>368</v>
      </c>
      <c r="D205" s="252" t="s">
        <v>368</v>
      </c>
      <c r="E205" s="252" t="s">
        <v>368</v>
      </c>
      <c r="F205" s="252" t="s">
        <v>368</v>
      </c>
      <c r="G205" s="252" t="s">
        <v>367</v>
      </c>
      <c r="H205" s="252" t="s">
        <v>367</v>
      </c>
      <c r="I205" s="252" t="s">
        <v>368</v>
      </c>
      <c r="J205" s="252" t="s">
        <v>366</v>
      </c>
      <c r="K205" s="252" t="s">
        <v>368</v>
      </c>
      <c r="L205" s="252" t="s">
        <v>368</v>
      </c>
      <c r="M205" s="252" t="s">
        <v>368</v>
      </c>
      <c r="N205" s="252" t="s">
        <v>368</v>
      </c>
      <c r="O205" s="252" t="s">
        <v>368</v>
      </c>
      <c r="P205" s="252" t="s">
        <v>367</v>
      </c>
      <c r="Q205" s="252" t="s">
        <v>368</v>
      </c>
      <c r="R205" s="252" t="s">
        <v>367</v>
      </c>
      <c r="S205" s="252" t="s">
        <v>367</v>
      </c>
      <c r="T205" s="252" t="s">
        <v>367</v>
      </c>
      <c r="U205" s="252" t="s">
        <v>367</v>
      </c>
      <c r="V205" s="252" t="s">
        <v>367</v>
      </c>
    </row>
    <row r="206" spans="1:22">
      <c r="A206" s="252">
        <v>212474</v>
      </c>
      <c r="B206" s="252" t="s">
        <v>81</v>
      </c>
      <c r="C206" s="252" t="s">
        <v>366</v>
      </c>
      <c r="D206" s="252" t="s">
        <v>366</v>
      </c>
      <c r="E206" s="252" t="s">
        <v>366</v>
      </c>
      <c r="F206" s="252" t="s">
        <v>366</v>
      </c>
      <c r="G206" s="252" t="s">
        <v>368</v>
      </c>
      <c r="H206" s="252" t="s">
        <v>368</v>
      </c>
      <c r="I206" s="252" t="s">
        <v>368</v>
      </c>
      <c r="J206" s="252" t="s">
        <v>366</v>
      </c>
      <c r="K206" s="252" t="s">
        <v>368</v>
      </c>
      <c r="L206" s="252" t="s">
        <v>368</v>
      </c>
      <c r="M206" s="252" t="s">
        <v>368</v>
      </c>
      <c r="N206" s="252" t="s">
        <v>368</v>
      </c>
      <c r="O206" s="252" t="s">
        <v>368</v>
      </c>
      <c r="P206" s="252" t="s">
        <v>367</v>
      </c>
      <c r="Q206" s="252" t="s">
        <v>368</v>
      </c>
      <c r="R206" s="252" t="s">
        <v>367</v>
      </c>
      <c r="S206" s="252" t="s">
        <v>367</v>
      </c>
      <c r="T206" s="252" t="s">
        <v>367</v>
      </c>
      <c r="U206" s="252" t="s">
        <v>367</v>
      </c>
      <c r="V206" s="252" t="s">
        <v>367</v>
      </c>
    </row>
    <row r="207" spans="1:22">
      <c r="A207" s="252">
        <v>214024</v>
      </c>
      <c r="B207" s="252" t="s">
        <v>81</v>
      </c>
      <c r="C207" s="252" t="s">
        <v>368</v>
      </c>
      <c r="D207" s="252" t="s">
        <v>368</v>
      </c>
      <c r="E207" s="252" t="s">
        <v>366</v>
      </c>
      <c r="F207" s="252" t="s">
        <v>368</v>
      </c>
      <c r="G207" s="252" t="s">
        <v>367</v>
      </c>
      <c r="H207" s="252" t="s">
        <v>368</v>
      </c>
      <c r="I207" s="252" t="s">
        <v>366</v>
      </c>
      <c r="J207" s="252" t="s">
        <v>366</v>
      </c>
      <c r="K207" s="252" t="s">
        <v>368</v>
      </c>
      <c r="L207" s="252" t="s">
        <v>368</v>
      </c>
      <c r="M207" s="252" t="s">
        <v>368</v>
      </c>
      <c r="N207" s="252" t="s">
        <v>368</v>
      </c>
      <c r="O207" s="252" t="s">
        <v>368</v>
      </c>
      <c r="P207" s="252" t="s">
        <v>367</v>
      </c>
      <c r="Q207" s="252" t="s">
        <v>368</v>
      </c>
      <c r="R207" s="252" t="s">
        <v>367</v>
      </c>
      <c r="S207" s="252" t="s">
        <v>367</v>
      </c>
      <c r="T207" s="252" t="s">
        <v>367</v>
      </c>
      <c r="U207" s="252" t="s">
        <v>367</v>
      </c>
      <c r="V207" s="252" t="s">
        <v>367</v>
      </c>
    </row>
    <row r="208" spans="1:22">
      <c r="A208" s="253">
        <v>214195</v>
      </c>
      <c r="B208" s="252" t="s">
        <v>81</v>
      </c>
      <c r="C208" s="252" t="s">
        <v>366</v>
      </c>
      <c r="D208" s="252" t="s">
        <v>366</v>
      </c>
      <c r="E208" s="252" t="s">
        <v>366</v>
      </c>
      <c r="F208" s="252" t="s">
        <v>368</v>
      </c>
      <c r="G208" s="252" t="s">
        <v>368</v>
      </c>
      <c r="H208" s="252" t="s">
        <v>367</v>
      </c>
      <c r="I208" s="252" t="s">
        <v>368</v>
      </c>
      <c r="J208" s="252" t="s">
        <v>367</v>
      </c>
      <c r="K208" s="252" t="s">
        <v>366</v>
      </c>
      <c r="L208" s="252" t="s">
        <v>368</v>
      </c>
      <c r="M208" s="252" t="s">
        <v>368</v>
      </c>
      <c r="N208" s="252" t="s">
        <v>368</v>
      </c>
      <c r="O208" s="252" t="s">
        <v>368</v>
      </c>
      <c r="P208" s="252" t="s">
        <v>367</v>
      </c>
      <c r="Q208" s="252" t="s">
        <v>368</v>
      </c>
      <c r="R208" s="252" t="s">
        <v>367</v>
      </c>
      <c r="S208" s="252" t="s">
        <v>367</v>
      </c>
      <c r="T208" s="252" t="s">
        <v>367</v>
      </c>
      <c r="U208" s="252" t="s">
        <v>367</v>
      </c>
      <c r="V208" s="252" t="s">
        <v>367</v>
      </c>
    </row>
    <row r="209" spans="1:22">
      <c r="A209" s="252">
        <v>213639</v>
      </c>
      <c r="B209" s="252" t="s">
        <v>81</v>
      </c>
      <c r="C209" s="252" t="s">
        <v>368</v>
      </c>
      <c r="D209" s="252" t="s">
        <v>368</v>
      </c>
      <c r="E209" s="252" t="s">
        <v>366</v>
      </c>
      <c r="F209" s="252" t="s">
        <v>368</v>
      </c>
      <c r="G209" s="252" t="s">
        <v>368</v>
      </c>
      <c r="H209" s="252" t="s">
        <v>367</v>
      </c>
      <c r="I209" s="252" t="s">
        <v>368</v>
      </c>
      <c r="J209" s="252" t="s">
        <v>368</v>
      </c>
      <c r="K209" s="252" t="s">
        <v>366</v>
      </c>
      <c r="L209" s="252" t="s">
        <v>368</v>
      </c>
      <c r="M209" s="252" t="s">
        <v>368</v>
      </c>
      <c r="N209" s="252" t="s">
        <v>368</v>
      </c>
      <c r="O209" s="252" t="s">
        <v>368</v>
      </c>
      <c r="P209" s="252" t="s">
        <v>367</v>
      </c>
      <c r="Q209" s="252" t="s">
        <v>368</v>
      </c>
      <c r="R209" s="252" t="s">
        <v>367</v>
      </c>
      <c r="S209" s="252" t="s">
        <v>367</v>
      </c>
      <c r="T209" s="252" t="s">
        <v>367</v>
      </c>
      <c r="U209" s="252" t="s">
        <v>367</v>
      </c>
      <c r="V209" s="252" t="s">
        <v>367</v>
      </c>
    </row>
    <row r="210" spans="1:22">
      <c r="A210" s="252">
        <v>203553</v>
      </c>
      <c r="B210" s="252" t="s">
        <v>81</v>
      </c>
      <c r="C210" s="252" t="s">
        <v>366</v>
      </c>
      <c r="D210" s="252" t="s">
        <v>366</v>
      </c>
      <c r="E210" s="252" t="s">
        <v>366</v>
      </c>
      <c r="F210" s="252" t="s">
        <v>366</v>
      </c>
      <c r="G210" s="252" t="s">
        <v>366</v>
      </c>
      <c r="H210" s="252" t="s">
        <v>368</v>
      </c>
      <c r="I210" s="252" t="s">
        <v>366</v>
      </c>
      <c r="J210" s="252" t="s">
        <v>368</v>
      </c>
      <c r="K210" s="252" t="s">
        <v>366</v>
      </c>
      <c r="L210" s="252" t="s">
        <v>368</v>
      </c>
      <c r="M210" s="252" t="s">
        <v>368</v>
      </c>
      <c r="N210" s="252" t="s">
        <v>368</v>
      </c>
      <c r="O210" s="252" t="s">
        <v>368</v>
      </c>
      <c r="P210" s="252" t="s">
        <v>367</v>
      </c>
      <c r="Q210" s="252" t="s">
        <v>368</v>
      </c>
      <c r="R210" s="252" t="s">
        <v>367</v>
      </c>
      <c r="S210" s="252" t="s">
        <v>367</v>
      </c>
      <c r="T210" s="252" t="s">
        <v>367</v>
      </c>
      <c r="U210" s="252" t="s">
        <v>367</v>
      </c>
      <c r="V210" s="252" t="s">
        <v>367</v>
      </c>
    </row>
    <row r="211" spans="1:22">
      <c r="A211" s="252">
        <v>214004</v>
      </c>
      <c r="B211" s="252" t="s">
        <v>81</v>
      </c>
      <c r="C211" s="252" t="s">
        <v>368</v>
      </c>
      <c r="D211" s="252" t="s">
        <v>366</v>
      </c>
      <c r="E211" s="252" t="s">
        <v>366</v>
      </c>
      <c r="F211" s="252" t="s">
        <v>368</v>
      </c>
      <c r="G211" s="252" t="s">
        <v>368</v>
      </c>
      <c r="H211" s="252" t="s">
        <v>366</v>
      </c>
      <c r="I211" s="252" t="s">
        <v>368</v>
      </c>
      <c r="J211" s="252" t="s">
        <v>367</v>
      </c>
      <c r="K211" s="252" t="s">
        <v>368</v>
      </c>
      <c r="L211" s="252" t="s">
        <v>366</v>
      </c>
      <c r="M211" s="252" t="s">
        <v>368</v>
      </c>
      <c r="N211" s="252" t="s">
        <v>368</v>
      </c>
      <c r="O211" s="252" t="s">
        <v>368</v>
      </c>
      <c r="P211" s="252" t="s">
        <v>367</v>
      </c>
      <c r="Q211" s="252" t="s">
        <v>368</v>
      </c>
      <c r="R211" s="252" t="s">
        <v>367</v>
      </c>
      <c r="S211" s="252" t="s">
        <v>367</v>
      </c>
      <c r="T211" s="252" t="s">
        <v>367</v>
      </c>
      <c r="U211" s="252" t="s">
        <v>367</v>
      </c>
      <c r="V211" s="252" t="s">
        <v>367</v>
      </c>
    </row>
    <row r="212" spans="1:22">
      <c r="A212" s="252">
        <v>213145</v>
      </c>
      <c r="B212" s="252" t="s">
        <v>81</v>
      </c>
      <c r="C212" s="252" t="s">
        <v>366</v>
      </c>
      <c r="D212" s="252" t="s">
        <v>368</v>
      </c>
      <c r="E212" s="252" t="s">
        <v>368</v>
      </c>
      <c r="F212" s="252" t="s">
        <v>366</v>
      </c>
      <c r="G212" s="252" t="s">
        <v>368</v>
      </c>
      <c r="H212" s="252" t="s">
        <v>368</v>
      </c>
      <c r="I212" s="252" t="s">
        <v>368</v>
      </c>
      <c r="J212" s="252" t="s">
        <v>368</v>
      </c>
      <c r="K212" s="252" t="s">
        <v>368</v>
      </c>
      <c r="L212" s="252" t="s">
        <v>366</v>
      </c>
      <c r="M212" s="252" t="s">
        <v>368</v>
      </c>
      <c r="N212" s="252" t="s">
        <v>368</v>
      </c>
      <c r="O212" s="252" t="s">
        <v>368</v>
      </c>
      <c r="P212" s="252" t="s">
        <v>367</v>
      </c>
      <c r="Q212" s="252" t="s">
        <v>368</v>
      </c>
      <c r="R212" s="252" t="s">
        <v>367</v>
      </c>
      <c r="S212" s="252" t="s">
        <v>367</v>
      </c>
      <c r="T212" s="252" t="s">
        <v>367</v>
      </c>
      <c r="U212" s="252" t="s">
        <v>367</v>
      </c>
      <c r="V212" s="252" t="s">
        <v>367</v>
      </c>
    </row>
    <row r="213" spans="1:22">
      <c r="A213" s="252">
        <v>212344</v>
      </c>
      <c r="B213" s="252" t="s">
        <v>81</v>
      </c>
      <c r="C213" s="252" t="s">
        <v>366</v>
      </c>
      <c r="D213" s="252" t="s">
        <v>368</v>
      </c>
      <c r="E213" s="252" t="s">
        <v>368</v>
      </c>
      <c r="F213" s="252" t="s">
        <v>366</v>
      </c>
      <c r="G213" s="252" t="s">
        <v>367</v>
      </c>
      <c r="H213" s="252" t="s">
        <v>368</v>
      </c>
      <c r="I213" s="252" t="s">
        <v>366</v>
      </c>
      <c r="J213" s="252" t="s">
        <v>366</v>
      </c>
      <c r="K213" s="252" t="s">
        <v>368</v>
      </c>
      <c r="L213" s="252" t="s">
        <v>366</v>
      </c>
      <c r="M213" s="252" t="s">
        <v>368</v>
      </c>
      <c r="N213" s="252" t="s">
        <v>368</v>
      </c>
      <c r="O213" s="252" t="s">
        <v>368</v>
      </c>
      <c r="P213" s="252" t="s">
        <v>367</v>
      </c>
      <c r="Q213" s="252" t="s">
        <v>368</v>
      </c>
      <c r="R213" s="252" t="s">
        <v>367</v>
      </c>
      <c r="S213" s="252" t="s">
        <v>367</v>
      </c>
      <c r="T213" s="252" t="s">
        <v>367</v>
      </c>
      <c r="U213" s="252" t="s">
        <v>367</v>
      </c>
      <c r="V213" s="252" t="s">
        <v>367</v>
      </c>
    </row>
    <row r="214" spans="1:22">
      <c r="A214" s="252">
        <v>210305</v>
      </c>
      <c r="B214" s="252" t="s">
        <v>81</v>
      </c>
      <c r="C214" s="252" t="s">
        <v>366</v>
      </c>
      <c r="D214" s="252" t="s">
        <v>366</v>
      </c>
      <c r="E214" s="252" t="s">
        <v>366</v>
      </c>
      <c r="F214" s="252" t="s">
        <v>366</v>
      </c>
      <c r="G214" s="252" t="s">
        <v>367</v>
      </c>
      <c r="H214" s="252" t="s">
        <v>366</v>
      </c>
      <c r="I214" s="252" t="s">
        <v>366</v>
      </c>
      <c r="J214" s="252" t="s">
        <v>366</v>
      </c>
      <c r="K214" s="252" t="s">
        <v>368</v>
      </c>
      <c r="L214" s="252" t="s">
        <v>366</v>
      </c>
      <c r="M214" s="252" t="s">
        <v>368</v>
      </c>
      <c r="N214" s="252" t="s">
        <v>368</v>
      </c>
      <c r="O214" s="252" t="s">
        <v>368</v>
      </c>
      <c r="P214" s="252" t="s">
        <v>367</v>
      </c>
      <c r="Q214" s="252" t="s">
        <v>368</v>
      </c>
      <c r="R214" s="252" t="s">
        <v>367</v>
      </c>
      <c r="S214" s="252" t="s">
        <v>367</v>
      </c>
      <c r="T214" s="252" t="s">
        <v>367</v>
      </c>
      <c r="U214" s="252" t="s">
        <v>367</v>
      </c>
      <c r="V214" s="252" t="s">
        <v>367</v>
      </c>
    </row>
    <row r="215" spans="1:22">
      <c r="A215" s="252">
        <v>214280</v>
      </c>
      <c r="B215" s="252" t="s">
        <v>81</v>
      </c>
      <c r="C215" s="252" t="s">
        <v>368</v>
      </c>
      <c r="D215" s="252" t="s">
        <v>368</v>
      </c>
      <c r="E215" s="252" t="s">
        <v>368</v>
      </c>
      <c r="F215" s="252" t="s">
        <v>368</v>
      </c>
      <c r="G215" s="252" t="s">
        <v>366</v>
      </c>
      <c r="H215" s="252" t="s">
        <v>367</v>
      </c>
      <c r="I215" s="252" t="s">
        <v>368</v>
      </c>
      <c r="J215" s="252" t="s">
        <v>368</v>
      </c>
      <c r="K215" s="252" t="s">
        <v>366</v>
      </c>
      <c r="L215" s="252" t="s">
        <v>366</v>
      </c>
      <c r="M215" s="252" t="s">
        <v>368</v>
      </c>
      <c r="N215" s="252" t="s">
        <v>368</v>
      </c>
      <c r="O215" s="252" t="s">
        <v>368</v>
      </c>
      <c r="P215" s="252" t="s">
        <v>367</v>
      </c>
      <c r="Q215" s="252" t="s">
        <v>368</v>
      </c>
      <c r="R215" s="252" t="s">
        <v>367</v>
      </c>
      <c r="S215" s="252" t="s">
        <v>367</v>
      </c>
      <c r="T215" s="252" t="s">
        <v>367</v>
      </c>
      <c r="U215" s="252" t="s">
        <v>367</v>
      </c>
      <c r="V215" s="252" t="s">
        <v>367</v>
      </c>
    </row>
    <row r="216" spans="1:22">
      <c r="A216" s="253">
        <v>212149</v>
      </c>
      <c r="B216" s="252" t="s">
        <v>81</v>
      </c>
      <c r="C216" s="252" t="s">
        <v>366</v>
      </c>
      <c r="D216" s="252" t="s">
        <v>368</v>
      </c>
      <c r="E216" s="252" t="s">
        <v>366</v>
      </c>
      <c r="F216" s="252" t="s">
        <v>366</v>
      </c>
      <c r="G216" s="252" t="s">
        <v>367</v>
      </c>
      <c r="H216" s="252" t="s">
        <v>367</v>
      </c>
      <c r="I216" s="252" t="s">
        <v>368</v>
      </c>
      <c r="J216" s="252" t="s">
        <v>366</v>
      </c>
      <c r="K216" s="252" t="s">
        <v>366</v>
      </c>
      <c r="L216" s="252" t="s">
        <v>366</v>
      </c>
      <c r="M216" s="252" t="s">
        <v>368</v>
      </c>
      <c r="N216" s="252" t="s">
        <v>368</v>
      </c>
      <c r="O216" s="252" t="s">
        <v>368</v>
      </c>
      <c r="P216" s="252" t="s">
        <v>367</v>
      </c>
      <c r="Q216" s="252" t="s">
        <v>368</v>
      </c>
      <c r="R216" s="252" t="s">
        <v>367</v>
      </c>
      <c r="S216" s="252" t="s">
        <v>367</v>
      </c>
      <c r="T216" s="252" t="s">
        <v>367</v>
      </c>
      <c r="U216" s="252" t="s">
        <v>367</v>
      </c>
      <c r="V216" s="252" t="s">
        <v>367</v>
      </c>
    </row>
    <row r="217" spans="1:22">
      <c r="A217" s="252">
        <v>214290</v>
      </c>
      <c r="B217" s="252" t="s">
        <v>81</v>
      </c>
      <c r="C217" s="252" t="s">
        <v>368</v>
      </c>
      <c r="D217" s="252" t="s">
        <v>368</v>
      </c>
      <c r="E217" s="252" t="s">
        <v>368</v>
      </c>
      <c r="F217" s="252" t="s">
        <v>368</v>
      </c>
      <c r="G217" s="252" t="s">
        <v>368</v>
      </c>
      <c r="H217" s="252" t="s">
        <v>366</v>
      </c>
      <c r="I217" s="252" t="s">
        <v>366</v>
      </c>
      <c r="J217" s="252" t="s">
        <v>366</v>
      </c>
      <c r="K217" s="252" t="s">
        <v>368</v>
      </c>
      <c r="L217" s="252" t="s">
        <v>368</v>
      </c>
      <c r="M217" s="252" t="s">
        <v>368</v>
      </c>
      <c r="N217" s="252" t="s">
        <v>368</v>
      </c>
      <c r="O217" s="252" t="s">
        <v>366</v>
      </c>
      <c r="P217" s="252" t="s">
        <v>367</v>
      </c>
      <c r="Q217" s="252" t="s">
        <v>368</v>
      </c>
      <c r="R217" s="252" t="s">
        <v>367</v>
      </c>
      <c r="S217" s="252" t="s">
        <v>367</v>
      </c>
      <c r="T217" s="252" t="s">
        <v>367</v>
      </c>
      <c r="U217" s="252" t="s">
        <v>367</v>
      </c>
      <c r="V217" s="252" t="s">
        <v>367</v>
      </c>
    </row>
    <row r="218" spans="1:22">
      <c r="A218" s="252">
        <v>211529</v>
      </c>
      <c r="B218" s="252" t="s">
        <v>81</v>
      </c>
      <c r="C218" s="252" t="s">
        <v>366</v>
      </c>
      <c r="D218" s="252" t="s">
        <v>368</v>
      </c>
      <c r="E218" s="252" t="s">
        <v>368</v>
      </c>
      <c r="F218" s="252" t="s">
        <v>366</v>
      </c>
      <c r="G218" s="252" t="s">
        <v>367</v>
      </c>
      <c r="H218" s="252" t="s">
        <v>366</v>
      </c>
      <c r="I218" s="252" t="s">
        <v>366</v>
      </c>
      <c r="J218" s="252" t="s">
        <v>366</v>
      </c>
      <c r="K218" s="252" t="s">
        <v>366</v>
      </c>
      <c r="L218" s="252" t="s">
        <v>366</v>
      </c>
      <c r="M218" s="252" t="s">
        <v>367</v>
      </c>
      <c r="N218" s="252" t="s">
        <v>366</v>
      </c>
      <c r="O218" s="252" t="s">
        <v>366</v>
      </c>
      <c r="P218" s="252" t="s">
        <v>367</v>
      </c>
      <c r="Q218" s="252" t="s">
        <v>368</v>
      </c>
      <c r="R218" s="252" t="s">
        <v>367</v>
      </c>
      <c r="S218" s="252" t="s">
        <v>367</v>
      </c>
      <c r="T218" s="252" t="s">
        <v>367</v>
      </c>
      <c r="U218" s="252" t="s">
        <v>367</v>
      </c>
      <c r="V218" s="252" t="s">
        <v>367</v>
      </c>
    </row>
    <row r="219" spans="1:22">
      <c r="A219" s="252">
        <v>213752</v>
      </c>
      <c r="B219" s="252" t="s">
        <v>81</v>
      </c>
      <c r="C219" s="252" t="s">
        <v>368</v>
      </c>
      <c r="D219" s="252" t="s">
        <v>368</v>
      </c>
      <c r="E219" s="252" t="s">
        <v>368</v>
      </c>
      <c r="F219" s="252" t="s">
        <v>367</v>
      </c>
      <c r="G219" s="252" t="s">
        <v>367</v>
      </c>
      <c r="H219" s="252" t="s">
        <v>367</v>
      </c>
      <c r="I219" s="252" t="s">
        <v>367</v>
      </c>
      <c r="J219" s="252" t="s">
        <v>368</v>
      </c>
      <c r="K219" s="252" t="s">
        <v>368</v>
      </c>
      <c r="L219" s="252" t="s">
        <v>368</v>
      </c>
      <c r="M219" s="252" t="s">
        <v>367</v>
      </c>
      <c r="N219" s="252" t="s">
        <v>367</v>
      </c>
      <c r="O219" s="252" t="s">
        <v>367</v>
      </c>
      <c r="P219" s="252" t="s">
        <v>368</v>
      </c>
      <c r="Q219" s="252" t="s">
        <v>368</v>
      </c>
      <c r="R219" s="252" t="s">
        <v>367</v>
      </c>
      <c r="S219" s="252" t="s">
        <v>367</v>
      </c>
      <c r="T219" s="252" t="s">
        <v>367</v>
      </c>
      <c r="U219" s="252" t="s">
        <v>367</v>
      </c>
      <c r="V219" s="252" t="s">
        <v>367</v>
      </c>
    </row>
    <row r="220" spans="1:22">
      <c r="A220" s="252">
        <v>214425</v>
      </c>
      <c r="B220" s="252" t="s">
        <v>81</v>
      </c>
      <c r="C220" s="252" t="s">
        <v>366</v>
      </c>
      <c r="D220" s="252" t="s">
        <v>368</v>
      </c>
      <c r="E220" s="252" t="s">
        <v>366</v>
      </c>
      <c r="F220" s="252" t="s">
        <v>368</v>
      </c>
      <c r="G220" s="252" t="s">
        <v>368</v>
      </c>
      <c r="H220" s="252" t="s">
        <v>368</v>
      </c>
      <c r="I220" s="252" t="s">
        <v>368</v>
      </c>
      <c r="J220" s="252" t="s">
        <v>366</v>
      </c>
      <c r="K220" s="252" t="s">
        <v>366</v>
      </c>
      <c r="L220" s="252" t="s">
        <v>368</v>
      </c>
      <c r="M220" s="252" t="s">
        <v>367</v>
      </c>
      <c r="N220" s="252" t="s">
        <v>368</v>
      </c>
      <c r="O220" s="252" t="s">
        <v>367</v>
      </c>
      <c r="P220" s="252" t="s">
        <v>368</v>
      </c>
      <c r="Q220" s="252" t="s">
        <v>368</v>
      </c>
      <c r="R220" s="252" t="s">
        <v>367</v>
      </c>
      <c r="S220" s="252" t="s">
        <v>367</v>
      </c>
      <c r="T220" s="252" t="s">
        <v>367</v>
      </c>
      <c r="U220" s="252" t="s">
        <v>367</v>
      </c>
      <c r="V220" s="252" t="s">
        <v>367</v>
      </c>
    </row>
    <row r="221" spans="1:22">
      <c r="A221" s="252">
        <v>214101</v>
      </c>
      <c r="B221" s="252" t="s">
        <v>81</v>
      </c>
      <c r="C221" s="252" t="s">
        <v>368</v>
      </c>
      <c r="D221" s="252" t="s">
        <v>368</v>
      </c>
      <c r="E221" s="252" t="s">
        <v>366</v>
      </c>
      <c r="F221" s="252" t="s">
        <v>368</v>
      </c>
      <c r="G221" s="252" t="s">
        <v>368</v>
      </c>
      <c r="H221" s="252" t="s">
        <v>368</v>
      </c>
      <c r="I221" s="252" t="s">
        <v>368</v>
      </c>
      <c r="J221" s="252" t="s">
        <v>366</v>
      </c>
      <c r="K221" s="252" t="s">
        <v>368</v>
      </c>
      <c r="L221" s="252" t="s">
        <v>368</v>
      </c>
      <c r="M221" s="252" t="s">
        <v>367</v>
      </c>
      <c r="N221" s="252" t="s">
        <v>367</v>
      </c>
      <c r="O221" s="252" t="s">
        <v>368</v>
      </c>
      <c r="P221" s="252" t="s">
        <v>368</v>
      </c>
      <c r="Q221" s="252" t="s">
        <v>368</v>
      </c>
      <c r="R221" s="252" t="s">
        <v>367</v>
      </c>
      <c r="S221" s="252" t="s">
        <v>367</v>
      </c>
      <c r="T221" s="252" t="s">
        <v>367</v>
      </c>
      <c r="U221" s="252" t="s">
        <v>367</v>
      </c>
      <c r="V221" s="252" t="s">
        <v>367</v>
      </c>
    </row>
    <row r="222" spans="1:22">
      <c r="A222" s="252">
        <v>213355</v>
      </c>
      <c r="B222" s="252" t="s">
        <v>81</v>
      </c>
      <c r="C222" s="252" t="s">
        <v>368</v>
      </c>
      <c r="D222" s="252" t="s">
        <v>368</v>
      </c>
      <c r="E222" s="252" t="s">
        <v>368</v>
      </c>
      <c r="F222" s="252" t="s">
        <v>368</v>
      </c>
      <c r="G222" s="252" t="s">
        <v>368</v>
      </c>
      <c r="H222" s="252" t="s">
        <v>366</v>
      </c>
      <c r="I222" s="252" t="s">
        <v>368</v>
      </c>
      <c r="J222" s="252" t="s">
        <v>368</v>
      </c>
      <c r="K222" s="252" t="s">
        <v>368</v>
      </c>
      <c r="L222" s="252" t="s">
        <v>366</v>
      </c>
      <c r="M222" s="252" t="s">
        <v>368</v>
      </c>
      <c r="N222" s="252" t="s">
        <v>367</v>
      </c>
      <c r="O222" s="252" t="s">
        <v>368</v>
      </c>
      <c r="P222" s="252" t="s">
        <v>368</v>
      </c>
      <c r="Q222" s="252" t="s">
        <v>368</v>
      </c>
      <c r="R222" s="252" t="s">
        <v>367</v>
      </c>
      <c r="S222" s="252" t="s">
        <v>367</v>
      </c>
      <c r="T222" s="252" t="s">
        <v>367</v>
      </c>
      <c r="U222" s="252" t="s">
        <v>367</v>
      </c>
      <c r="V222" s="252" t="s">
        <v>367</v>
      </c>
    </row>
    <row r="223" spans="1:22">
      <c r="A223" s="252">
        <v>213902</v>
      </c>
      <c r="B223" s="252" t="s">
        <v>81</v>
      </c>
      <c r="C223" s="252" t="s">
        <v>366</v>
      </c>
      <c r="D223" s="252" t="s">
        <v>368</v>
      </c>
      <c r="E223" s="252" t="s">
        <v>368</v>
      </c>
      <c r="F223" s="252" t="s">
        <v>368</v>
      </c>
      <c r="G223" s="252" t="s">
        <v>368</v>
      </c>
      <c r="H223" s="252" t="s">
        <v>368</v>
      </c>
      <c r="I223" s="252" t="s">
        <v>368</v>
      </c>
      <c r="J223" s="252" t="s">
        <v>366</v>
      </c>
      <c r="K223" s="252" t="s">
        <v>368</v>
      </c>
      <c r="L223" s="252" t="s">
        <v>368</v>
      </c>
      <c r="M223" s="252" t="s">
        <v>367</v>
      </c>
      <c r="N223" s="252" t="s">
        <v>368</v>
      </c>
      <c r="O223" s="252" t="s">
        <v>368</v>
      </c>
      <c r="P223" s="252" t="s">
        <v>368</v>
      </c>
      <c r="Q223" s="252" t="s">
        <v>368</v>
      </c>
      <c r="R223" s="252" t="s">
        <v>367</v>
      </c>
      <c r="S223" s="252" t="s">
        <v>367</v>
      </c>
      <c r="T223" s="252" t="s">
        <v>367</v>
      </c>
      <c r="U223" s="252" t="s">
        <v>367</v>
      </c>
      <c r="V223" s="252" t="s">
        <v>367</v>
      </c>
    </row>
    <row r="224" spans="1:22">
      <c r="A224" s="253">
        <v>214292</v>
      </c>
      <c r="B224" s="252" t="s">
        <v>81</v>
      </c>
      <c r="C224" s="252" t="s">
        <v>366</v>
      </c>
      <c r="D224" s="252" t="s">
        <v>366</v>
      </c>
      <c r="E224" s="252" t="s">
        <v>366</v>
      </c>
      <c r="F224" s="252" t="s">
        <v>366</v>
      </c>
      <c r="G224" s="252" t="s">
        <v>368</v>
      </c>
      <c r="H224" s="252" t="s">
        <v>368</v>
      </c>
      <c r="I224" s="252" t="s">
        <v>368</v>
      </c>
      <c r="J224" s="252" t="s">
        <v>366</v>
      </c>
      <c r="K224" s="252" t="s">
        <v>368</v>
      </c>
      <c r="L224" s="252" t="s">
        <v>368</v>
      </c>
      <c r="M224" s="252" t="s">
        <v>367</v>
      </c>
      <c r="N224" s="252" t="s">
        <v>368</v>
      </c>
      <c r="O224" s="252" t="s">
        <v>368</v>
      </c>
      <c r="P224" s="252" t="s">
        <v>368</v>
      </c>
      <c r="Q224" s="252" t="s">
        <v>368</v>
      </c>
      <c r="R224" s="252" t="s">
        <v>367</v>
      </c>
      <c r="S224" s="252" t="s">
        <v>367</v>
      </c>
      <c r="T224" s="252" t="s">
        <v>367</v>
      </c>
      <c r="U224" s="252" t="s">
        <v>367</v>
      </c>
      <c r="V224" s="252" t="s">
        <v>367</v>
      </c>
    </row>
    <row r="225" spans="1:22">
      <c r="A225" s="253">
        <v>213736</v>
      </c>
      <c r="B225" s="252" t="s">
        <v>81</v>
      </c>
      <c r="C225" s="252" t="s">
        <v>367</v>
      </c>
      <c r="D225" s="252" t="s">
        <v>366</v>
      </c>
      <c r="E225" s="252" t="s">
        <v>366</v>
      </c>
      <c r="F225" s="252" t="s">
        <v>366</v>
      </c>
      <c r="G225" s="252" t="s">
        <v>366</v>
      </c>
      <c r="H225" s="252" t="s">
        <v>366</v>
      </c>
      <c r="I225" s="252" t="s">
        <v>368</v>
      </c>
      <c r="J225" s="252" t="s">
        <v>366</v>
      </c>
      <c r="K225" s="252" t="s">
        <v>368</v>
      </c>
      <c r="L225" s="252" t="s">
        <v>368</v>
      </c>
      <c r="M225" s="252" t="s">
        <v>367</v>
      </c>
      <c r="N225" s="252" t="s">
        <v>368</v>
      </c>
      <c r="O225" s="252" t="s">
        <v>368</v>
      </c>
      <c r="P225" s="252" t="s">
        <v>368</v>
      </c>
      <c r="Q225" s="252" t="s">
        <v>368</v>
      </c>
      <c r="R225" s="252" t="s">
        <v>367</v>
      </c>
      <c r="S225" s="252" t="s">
        <v>367</v>
      </c>
      <c r="T225" s="252" t="s">
        <v>367</v>
      </c>
      <c r="U225" s="252" t="s">
        <v>367</v>
      </c>
      <c r="V225" s="252" t="s">
        <v>367</v>
      </c>
    </row>
    <row r="226" spans="1:22">
      <c r="A226" s="253">
        <v>213328</v>
      </c>
      <c r="B226" s="252" t="s">
        <v>81</v>
      </c>
      <c r="C226" s="252" t="s">
        <v>366</v>
      </c>
      <c r="D226" s="252" t="s">
        <v>368</v>
      </c>
      <c r="E226" s="252" t="s">
        <v>366</v>
      </c>
      <c r="F226" s="252" t="s">
        <v>366</v>
      </c>
      <c r="G226" s="252" t="s">
        <v>366</v>
      </c>
      <c r="H226" s="252" t="s">
        <v>368</v>
      </c>
      <c r="I226" s="252" t="s">
        <v>368</v>
      </c>
      <c r="J226" s="252" t="s">
        <v>368</v>
      </c>
      <c r="K226" s="252" t="s">
        <v>368</v>
      </c>
      <c r="L226" s="252" t="s">
        <v>366</v>
      </c>
      <c r="M226" s="252" t="s">
        <v>367</v>
      </c>
      <c r="N226" s="252" t="s">
        <v>368</v>
      </c>
      <c r="O226" s="252" t="s">
        <v>368</v>
      </c>
      <c r="P226" s="252" t="s">
        <v>368</v>
      </c>
      <c r="Q226" s="252" t="s">
        <v>368</v>
      </c>
      <c r="R226" s="252" t="s">
        <v>367</v>
      </c>
      <c r="S226" s="252" t="s">
        <v>367</v>
      </c>
      <c r="T226" s="252" t="s">
        <v>367</v>
      </c>
      <c r="U226" s="252" t="s">
        <v>367</v>
      </c>
      <c r="V226" s="252" t="s">
        <v>367</v>
      </c>
    </row>
    <row r="227" spans="1:22">
      <c r="A227" s="252">
        <v>214229</v>
      </c>
      <c r="B227" s="252" t="s">
        <v>81</v>
      </c>
      <c r="C227" s="252" t="s">
        <v>368</v>
      </c>
      <c r="D227" s="252" t="s">
        <v>368</v>
      </c>
      <c r="E227" s="252" t="s">
        <v>368</v>
      </c>
      <c r="F227" s="252" t="s">
        <v>366</v>
      </c>
      <c r="G227" s="252" t="s">
        <v>366</v>
      </c>
      <c r="H227" s="252" t="s">
        <v>366</v>
      </c>
      <c r="I227" s="252" t="s">
        <v>368</v>
      </c>
      <c r="J227" s="252" t="s">
        <v>366</v>
      </c>
      <c r="K227" s="252" t="s">
        <v>368</v>
      </c>
      <c r="L227" s="252" t="s">
        <v>366</v>
      </c>
      <c r="M227" s="252" t="s">
        <v>367</v>
      </c>
      <c r="N227" s="252" t="s">
        <v>368</v>
      </c>
      <c r="O227" s="252" t="s">
        <v>368</v>
      </c>
      <c r="P227" s="252" t="s">
        <v>368</v>
      </c>
      <c r="Q227" s="252" t="s">
        <v>368</v>
      </c>
      <c r="R227" s="252" t="s">
        <v>367</v>
      </c>
      <c r="S227" s="252" t="s">
        <v>367</v>
      </c>
      <c r="T227" s="252" t="s">
        <v>367</v>
      </c>
      <c r="U227" s="252" t="s">
        <v>367</v>
      </c>
      <c r="V227" s="252" t="s">
        <v>367</v>
      </c>
    </row>
    <row r="228" spans="1:22">
      <c r="A228" s="252">
        <v>212193</v>
      </c>
      <c r="B228" s="252" t="s">
        <v>81</v>
      </c>
      <c r="C228" s="252" t="s">
        <v>366</v>
      </c>
      <c r="D228" s="252" t="s">
        <v>368</v>
      </c>
      <c r="E228" s="252" t="s">
        <v>366</v>
      </c>
      <c r="F228" s="252" t="s">
        <v>366</v>
      </c>
      <c r="G228" s="252" t="s">
        <v>368</v>
      </c>
      <c r="H228" s="252" t="s">
        <v>368</v>
      </c>
      <c r="I228" s="252" t="s">
        <v>366</v>
      </c>
      <c r="J228" s="252" t="s">
        <v>367</v>
      </c>
      <c r="K228" s="252" t="s">
        <v>366</v>
      </c>
      <c r="L228" s="252" t="s">
        <v>366</v>
      </c>
      <c r="M228" s="252" t="s">
        <v>367</v>
      </c>
      <c r="N228" s="252" t="s">
        <v>368</v>
      </c>
      <c r="O228" s="252" t="s">
        <v>368</v>
      </c>
      <c r="P228" s="252" t="s">
        <v>368</v>
      </c>
      <c r="Q228" s="252" t="s">
        <v>368</v>
      </c>
      <c r="R228" s="252" t="s">
        <v>367</v>
      </c>
      <c r="S228" s="252" t="s">
        <v>367</v>
      </c>
      <c r="T228" s="252" t="s">
        <v>367</v>
      </c>
      <c r="U228" s="252" t="s">
        <v>367</v>
      </c>
      <c r="V228" s="252" t="s">
        <v>367</v>
      </c>
    </row>
    <row r="229" spans="1:22">
      <c r="A229" s="252">
        <v>214384</v>
      </c>
      <c r="B229" s="252" t="s">
        <v>81</v>
      </c>
      <c r="C229" s="252" t="s">
        <v>368</v>
      </c>
      <c r="D229" s="252" t="s">
        <v>368</v>
      </c>
      <c r="E229" s="252" t="s">
        <v>366</v>
      </c>
      <c r="F229" s="252" t="s">
        <v>366</v>
      </c>
      <c r="G229" s="252" t="s">
        <v>368</v>
      </c>
      <c r="H229" s="252" t="s">
        <v>368</v>
      </c>
      <c r="I229" s="252" t="s">
        <v>368</v>
      </c>
      <c r="J229" s="252" t="s">
        <v>368</v>
      </c>
      <c r="K229" s="252" t="s">
        <v>366</v>
      </c>
      <c r="L229" s="252" t="s">
        <v>366</v>
      </c>
      <c r="M229" s="252" t="s">
        <v>367</v>
      </c>
      <c r="N229" s="252" t="s">
        <v>368</v>
      </c>
      <c r="O229" s="252" t="s">
        <v>368</v>
      </c>
      <c r="P229" s="252" t="s">
        <v>368</v>
      </c>
      <c r="Q229" s="252" t="s">
        <v>368</v>
      </c>
      <c r="R229" s="252" t="s">
        <v>367</v>
      </c>
      <c r="S229" s="252" t="s">
        <v>367</v>
      </c>
      <c r="T229" s="252" t="s">
        <v>367</v>
      </c>
      <c r="U229" s="252" t="s">
        <v>367</v>
      </c>
      <c r="V229" s="252" t="s">
        <v>367</v>
      </c>
    </row>
    <row r="230" spans="1:22">
      <c r="A230" s="252">
        <v>212292</v>
      </c>
      <c r="B230" s="252" t="s">
        <v>81</v>
      </c>
      <c r="C230" s="252" t="s">
        <v>368</v>
      </c>
      <c r="D230" s="252" t="s">
        <v>368</v>
      </c>
      <c r="E230" s="252" t="s">
        <v>366</v>
      </c>
      <c r="F230" s="252" t="s">
        <v>366</v>
      </c>
      <c r="G230" s="252" t="s">
        <v>368</v>
      </c>
      <c r="H230" s="252" t="s">
        <v>366</v>
      </c>
      <c r="I230" s="252" t="s">
        <v>368</v>
      </c>
      <c r="J230" s="252" t="s">
        <v>368</v>
      </c>
      <c r="K230" s="252" t="s">
        <v>366</v>
      </c>
      <c r="L230" s="252" t="s">
        <v>366</v>
      </c>
      <c r="M230" s="252" t="s">
        <v>367</v>
      </c>
      <c r="N230" s="252" t="s">
        <v>368</v>
      </c>
      <c r="O230" s="252" t="s">
        <v>368</v>
      </c>
      <c r="P230" s="252" t="s">
        <v>368</v>
      </c>
      <c r="Q230" s="252" t="s">
        <v>368</v>
      </c>
      <c r="R230" s="252" t="s">
        <v>367</v>
      </c>
      <c r="S230" s="252" t="s">
        <v>367</v>
      </c>
      <c r="T230" s="252" t="s">
        <v>367</v>
      </c>
      <c r="U230" s="252" t="s">
        <v>367</v>
      </c>
      <c r="V230" s="252" t="s">
        <v>367</v>
      </c>
    </row>
    <row r="231" spans="1:22">
      <c r="A231" s="253">
        <v>213039</v>
      </c>
      <c r="B231" s="252" t="s">
        <v>81</v>
      </c>
      <c r="C231" s="252" t="s">
        <v>368</v>
      </c>
      <c r="D231" s="252" t="s">
        <v>366</v>
      </c>
      <c r="E231" s="252" t="s">
        <v>368</v>
      </c>
      <c r="F231" s="252" t="s">
        <v>366</v>
      </c>
      <c r="G231" s="252" t="s">
        <v>366</v>
      </c>
      <c r="H231" s="252" t="s">
        <v>366</v>
      </c>
      <c r="I231" s="252" t="s">
        <v>366</v>
      </c>
      <c r="J231" s="252" t="s">
        <v>368</v>
      </c>
      <c r="K231" s="252" t="s">
        <v>366</v>
      </c>
      <c r="L231" s="252" t="s">
        <v>366</v>
      </c>
      <c r="M231" s="252" t="s">
        <v>367</v>
      </c>
      <c r="N231" s="252" t="s">
        <v>368</v>
      </c>
      <c r="O231" s="252" t="s">
        <v>368</v>
      </c>
      <c r="P231" s="252" t="s">
        <v>368</v>
      </c>
      <c r="Q231" s="252" t="s">
        <v>368</v>
      </c>
      <c r="R231" s="252" t="s">
        <v>367</v>
      </c>
      <c r="S231" s="252" t="s">
        <v>367</v>
      </c>
      <c r="T231" s="252" t="s">
        <v>367</v>
      </c>
      <c r="U231" s="252" t="s">
        <v>367</v>
      </c>
      <c r="V231" s="252" t="s">
        <v>367</v>
      </c>
    </row>
    <row r="232" spans="1:22">
      <c r="A232" s="252">
        <v>213856</v>
      </c>
      <c r="B232" s="252" t="s">
        <v>81</v>
      </c>
      <c r="C232" s="252" t="s">
        <v>368</v>
      </c>
      <c r="D232" s="252" t="s">
        <v>368</v>
      </c>
      <c r="E232" s="252" t="s">
        <v>368</v>
      </c>
      <c r="F232" s="252" t="s">
        <v>368</v>
      </c>
      <c r="G232" s="252" t="s">
        <v>368</v>
      </c>
      <c r="H232" s="252" t="s">
        <v>368</v>
      </c>
      <c r="I232" s="252" t="s">
        <v>368</v>
      </c>
      <c r="J232" s="252" t="s">
        <v>367</v>
      </c>
      <c r="K232" s="252" t="s">
        <v>368</v>
      </c>
      <c r="L232" s="252" t="s">
        <v>367</v>
      </c>
      <c r="M232" s="252" t="s">
        <v>368</v>
      </c>
      <c r="N232" s="252" t="s">
        <v>368</v>
      </c>
      <c r="O232" s="252" t="s">
        <v>368</v>
      </c>
      <c r="P232" s="252" t="s">
        <v>368</v>
      </c>
      <c r="Q232" s="252" t="s">
        <v>368</v>
      </c>
      <c r="R232" s="252" t="s">
        <v>367</v>
      </c>
      <c r="S232" s="252" t="s">
        <v>367</v>
      </c>
      <c r="T232" s="252" t="s">
        <v>367</v>
      </c>
      <c r="U232" s="252" t="s">
        <v>367</v>
      </c>
      <c r="V232" s="252" t="s">
        <v>367</v>
      </c>
    </row>
    <row r="233" spans="1:22">
      <c r="A233" s="252">
        <v>214130</v>
      </c>
      <c r="B233" s="252" t="s">
        <v>81</v>
      </c>
      <c r="C233" s="252" t="s">
        <v>366</v>
      </c>
      <c r="D233" s="252" t="s">
        <v>368</v>
      </c>
      <c r="E233" s="252" t="s">
        <v>368</v>
      </c>
      <c r="F233" s="252" t="s">
        <v>368</v>
      </c>
      <c r="G233" s="252" t="s">
        <v>367</v>
      </c>
      <c r="H233" s="252" t="s">
        <v>367</v>
      </c>
      <c r="I233" s="252" t="s">
        <v>368</v>
      </c>
      <c r="J233" s="252" t="s">
        <v>367</v>
      </c>
      <c r="K233" s="252" t="s">
        <v>368</v>
      </c>
      <c r="L233" s="252" t="s">
        <v>368</v>
      </c>
      <c r="M233" s="252" t="s">
        <v>368</v>
      </c>
      <c r="N233" s="252" t="s">
        <v>368</v>
      </c>
      <c r="O233" s="252" t="s">
        <v>368</v>
      </c>
      <c r="P233" s="252" t="s">
        <v>368</v>
      </c>
      <c r="Q233" s="252" t="s">
        <v>368</v>
      </c>
      <c r="R233" s="252" t="s">
        <v>367</v>
      </c>
      <c r="S233" s="252" t="s">
        <v>367</v>
      </c>
      <c r="T233" s="252" t="s">
        <v>367</v>
      </c>
      <c r="U233" s="252" t="s">
        <v>367</v>
      </c>
      <c r="V233" s="252" t="s">
        <v>367</v>
      </c>
    </row>
    <row r="234" spans="1:22">
      <c r="A234" s="252">
        <v>214082</v>
      </c>
      <c r="B234" s="252" t="s">
        <v>81</v>
      </c>
      <c r="C234" s="252" t="s">
        <v>368</v>
      </c>
      <c r="D234" s="252" t="s">
        <v>368</v>
      </c>
      <c r="E234" s="252" t="s">
        <v>368</v>
      </c>
      <c r="F234" s="252" t="s">
        <v>368</v>
      </c>
      <c r="G234" s="252" t="s">
        <v>368</v>
      </c>
      <c r="H234" s="252" t="s">
        <v>367</v>
      </c>
      <c r="I234" s="252" t="s">
        <v>368</v>
      </c>
      <c r="J234" s="252" t="s">
        <v>367</v>
      </c>
      <c r="K234" s="252" t="s">
        <v>368</v>
      </c>
      <c r="L234" s="252" t="s">
        <v>368</v>
      </c>
      <c r="M234" s="252" t="s">
        <v>368</v>
      </c>
      <c r="N234" s="252" t="s">
        <v>368</v>
      </c>
      <c r="O234" s="252" t="s">
        <v>368</v>
      </c>
      <c r="P234" s="252" t="s">
        <v>368</v>
      </c>
      <c r="Q234" s="252" t="s">
        <v>368</v>
      </c>
      <c r="R234" s="252" t="s">
        <v>367</v>
      </c>
      <c r="S234" s="252" t="s">
        <v>367</v>
      </c>
      <c r="T234" s="252" t="s">
        <v>367</v>
      </c>
      <c r="U234" s="252" t="s">
        <v>367</v>
      </c>
      <c r="V234" s="252" t="s">
        <v>367</v>
      </c>
    </row>
    <row r="235" spans="1:22">
      <c r="A235" s="252">
        <v>214530</v>
      </c>
      <c r="B235" s="252" t="s">
        <v>81</v>
      </c>
      <c r="C235" s="252" t="s">
        <v>368</v>
      </c>
      <c r="D235" s="252" t="s">
        <v>366</v>
      </c>
      <c r="E235" s="252" t="s">
        <v>366</v>
      </c>
      <c r="F235" s="252" t="s">
        <v>368</v>
      </c>
      <c r="G235" s="252" t="s">
        <v>368</v>
      </c>
      <c r="H235" s="252" t="s">
        <v>367</v>
      </c>
      <c r="I235" s="252" t="s">
        <v>367</v>
      </c>
      <c r="J235" s="252" t="s">
        <v>368</v>
      </c>
      <c r="K235" s="252" t="s">
        <v>368</v>
      </c>
      <c r="L235" s="252" t="s">
        <v>368</v>
      </c>
      <c r="M235" s="252" t="s">
        <v>368</v>
      </c>
      <c r="N235" s="252" t="s">
        <v>368</v>
      </c>
      <c r="O235" s="252" t="s">
        <v>368</v>
      </c>
      <c r="P235" s="252" t="s">
        <v>368</v>
      </c>
      <c r="Q235" s="252" t="s">
        <v>368</v>
      </c>
      <c r="R235" s="252" t="s">
        <v>367</v>
      </c>
      <c r="S235" s="252" t="s">
        <v>367</v>
      </c>
      <c r="T235" s="252" t="s">
        <v>367</v>
      </c>
      <c r="U235" s="252" t="s">
        <v>367</v>
      </c>
      <c r="V235" s="252" t="s">
        <v>367</v>
      </c>
    </row>
    <row r="236" spans="1:22">
      <c r="A236" s="252">
        <v>213931</v>
      </c>
      <c r="B236" s="252" t="s">
        <v>81</v>
      </c>
      <c r="C236" s="252" t="s">
        <v>368</v>
      </c>
      <c r="D236" s="252" t="s">
        <v>368</v>
      </c>
      <c r="E236" s="252" t="s">
        <v>366</v>
      </c>
      <c r="F236" s="252" t="s">
        <v>368</v>
      </c>
      <c r="G236" s="252" t="s">
        <v>367</v>
      </c>
      <c r="H236" s="252" t="s">
        <v>367</v>
      </c>
      <c r="I236" s="252" t="s">
        <v>368</v>
      </c>
      <c r="J236" s="252" t="s">
        <v>368</v>
      </c>
      <c r="K236" s="252" t="s">
        <v>368</v>
      </c>
      <c r="L236" s="252" t="s">
        <v>368</v>
      </c>
      <c r="M236" s="252" t="s">
        <v>368</v>
      </c>
      <c r="N236" s="252" t="s">
        <v>368</v>
      </c>
      <c r="O236" s="252" t="s">
        <v>368</v>
      </c>
      <c r="P236" s="252" t="s">
        <v>368</v>
      </c>
      <c r="Q236" s="252" t="s">
        <v>368</v>
      </c>
      <c r="R236" s="252" t="s">
        <v>367</v>
      </c>
      <c r="S236" s="252" t="s">
        <v>367</v>
      </c>
      <c r="T236" s="252" t="s">
        <v>367</v>
      </c>
      <c r="U236" s="252" t="s">
        <v>367</v>
      </c>
      <c r="V236" s="252" t="s">
        <v>367</v>
      </c>
    </row>
    <row r="237" spans="1:22">
      <c r="A237" s="252">
        <v>213798</v>
      </c>
      <c r="B237" s="252" t="s">
        <v>81</v>
      </c>
      <c r="C237" s="252" t="s">
        <v>368</v>
      </c>
      <c r="D237" s="252" t="s">
        <v>368</v>
      </c>
      <c r="E237" s="252" t="s">
        <v>368</v>
      </c>
      <c r="F237" s="252" t="s">
        <v>368</v>
      </c>
      <c r="G237" s="252" t="s">
        <v>366</v>
      </c>
      <c r="H237" s="252" t="s">
        <v>367</v>
      </c>
      <c r="I237" s="252" t="s">
        <v>368</v>
      </c>
      <c r="J237" s="252" t="s">
        <v>368</v>
      </c>
      <c r="K237" s="252" t="s">
        <v>368</v>
      </c>
      <c r="L237" s="252" t="s">
        <v>368</v>
      </c>
      <c r="M237" s="252" t="s">
        <v>368</v>
      </c>
      <c r="N237" s="252" t="s">
        <v>368</v>
      </c>
      <c r="O237" s="252" t="s">
        <v>368</v>
      </c>
      <c r="P237" s="252" t="s">
        <v>368</v>
      </c>
      <c r="Q237" s="252" t="s">
        <v>368</v>
      </c>
      <c r="R237" s="252" t="s">
        <v>367</v>
      </c>
      <c r="S237" s="252" t="s">
        <v>367</v>
      </c>
      <c r="T237" s="252" t="s">
        <v>367</v>
      </c>
      <c r="U237" s="252" t="s">
        <v>367</v>
      </c>
      <c r="V237" s="252" t="s">
        <v>367</v>
      </c>
    </row>
    <row r="238" spans="1:22">
      <c r="A238" s="252">
        <v>214427</v>
      </c>
      <c r="B238" s="252" t="s">
        <v>81</v>
      </c>
      <c r="C238" s="252" t="s">
        <v>368</v>
      </c>
      <c r="D238" s="252" t="s">
        <v>368</v>
      </c>
      <c r="E238" s="252" t="s">
        <v>366</v>
      </c>
      <c r="F238" s="252" t="s">
        <v>366</v>
      </c>
      <c r="G238" s="252" t="s">
        <v>367</v>
      </c>
      <c r="H238" s="252" t="s">
        <v>368</v>
      </c>
      <c r="I238" s="252" t="s">
        <v>368</v>
      </c>
      <c r="J238" s="252" t="s">
        <v>368</v>
      </c>
      <c r="K238" s="252" t="s">
        <v>368</v>
      </c>
      <c r="L238" s="252" t="s">
        <v>368</v>
      </c>
      <c r="M238" s="252" t="s">
        <v>368</v>
      </c>
      <c r="N238" s="252" t="s">
        <v>368</v>
      </c>
      <c r="O238" s="252" t="s">
        <v>368</v>
      </c>
      <c r="P238" s="252" t="s">
        <v>368</v>
      </c>
      <c r="Q238" s="252" t="s">
        <v>368</v>
      </c>
      <c r="R238" s="252" t="s">
        <v>367</v>
      </c>
      <c r="S238" s="252" t="s">
        <v>367</v>
      </c>
      <c r="T238" s="252" t="s">
        <v>367</v>
      </c>
      <c r="U238" s="252" t="s">
        <v>367</v>
      </c>
      <c r="V238" s="252" t="s">
        <v>367</v>
      </c>
    </row>
    <row r="239" spans="1:22">
      <c r="A239" s="252">
        <v>210358</v>
      </c>
      <c r="B239" s="252" t="s">
        <v>81</v>
      </c>
      <c r="C239" s="252" t="s">
        <v>368</v>
      </c>
      <c r="D239" s="252" t="s">
        <v>368</v>
      </c>
      <c r="E239" s="252" t="s">
        <v>368</v>
      </c>
      <c r="F239" s="252" t="s">
        <v>368</v>
      </c>
      <c r="G239" s="252" t="s">
        <v>368</v>
      </c>
      <c r="H239" s="252" t="s">
        <v>368</v>
      </c>
      <c r="I239" s="252" t="s">
        <v>368</v>
      </c>
      <c r="J239" s="252" t="s">
        <v>368</v>
      </c>
      <c r="K239" s="252" t="s">
        <v>368</v>
      </c>
      <c r="L239" s="252" t="s">
        <v>368</v>
      </c>
      <c r="M239" s="252" t="s">
        <v>368</v>
      </c>
      <c r="N239" s="252" t="s">
        <v>368</v>
      </c>
      <c r="O239" s="252" t="s">
        <v>368</v>
      </c>
      <c r="P239" s="252" t="s">
        <v>368</v>
      </c>
      <c r="Q239" s="252" t="s">
        <v>368</v>
      </c>
      <c r="R239" s="252" t="s">
        <v>367</v>
      </c>
      <c r="S239" s="252" t="s">
        <v>367</v>
      </c>
      <c r="T239" s="252" t="s">
        <v>367</v>
      </c>
      <c r="U239" s="252" t="s">
        <v>367</v>
      </c>
      <c r="V239" s="252" t="s">
        <v>367</v>
      </c>
    </row>
    <row r="240" spans="1:22">
      <c r="A240" s="252">
        <v>212997</v>
      </c>
      <c r="B240" s="252" t="s">
        <v>81</v>
      </c>
      <c r="C240" s="252" t="s">
        <v>366</v>
      </c>
      <c r="D240" s="252" t="s">
        <v>368</v>
      </c>
      <c r="E240" s="252" t="s">
        <v>368</v>
      </c>
      <c r="F240" s="252" t="s">
        <v>368</v>
      </c>
      <c r="G240" s="252" t="s">
        <v>368</v>
      </c>
      <c r="H240" s="252" t="s">
        <v>368</v>
      </c>
      <c r="I240" s="252" t="s">
        <v>368</v>
      </c>
      <c r="J240" s="252" t="s">
        <v>368</v>
      </c>
      <c r="K240" s="252" t="s">
        <v>368</v>
      </c>
      <c r="L240" s="252" t="s">
        <v>368</v>
      </c>
      <c r="M240" s="252" t="s">
        <v>368</v>
      </c>
      <c r="N240" s="252" t="s">
        <v>368</v>
      </c>
      <c r="O240" s="252" t="s">
        <v>368</v>
      </c>
      <c r="P240" s="252" t="s">
        <v>368</v>
      </c>
      <c r="Q240" s="252" t="s">
        <v>368</v>
      </c>
      <c r="R240" s="252" t="s">
        <v>367</v>
      </c>
      <c r="S240" s="252" t="s">
        <v>367</v>
      </c>
      <c r="T240" s="252" t="s">
        <v>367</v>
      </c>
      <c r="U240" s="252" t="s">
        <v>367</v>
      </c>
      <c r="V240" s="252" t="s">
        <v>367</v>
      </c>
    </row>
    <row r="241" spans="1:22">
      <c r="A241" s="252">
        <v>213869</v>
      </c>
      <c r="B241" s="252" t="s">
        <v>81</v>
      </c>
      <c r="C241" s="252" t="s">
        <v>368</v>
      </c>
      <c r="D241" s="252" t="s">
        <v>366</v>
      </c>
      <c r="E241" s="252" t="s">
        <v>368</v>
      </c>
      <c r="F241" s="252" t="s">
        <v>368</v>
      </c>
      <c r="G241" s="252" t="s">
        <v>368</v>
      </c>
      <c r="H241" s="252" t="s">
        <v>368</v>
      </c>
      <c r="I241" s="252" t="s">
        <v>368</v>
      </c>
      <c r="J241" s="252" t="s">
        <v>368</v>
      </c>
      <c r="K241" s="252" t="s">
        <v>368</v>
      </c>
      <c r="L241" s="252" t="s">
        <v>368</v>
      </c>
      <c r="M241" s="252" t="s">
        <v>368</v>
      </c>
      <c r="N241" s="252" t="s">
        <v>368</v>
      </c>
      <c r="O241" s="252" t="s">
        <v>368</v>
      </c>
      <c r="P241" s="252" t="s">
        <v>368</v>
      </c>
      <c r="Q241" s="252" t="s">
        <v>368</v>
      </c>
      <c r="R241" s="252" t="s">
        <v>367</v>
      </c>
      <c r="S241" s="252" t="s">
        <v>367</v>
      </c>
      <c r="T241" s="252" t="s">
        <v>367</v>
      </c>
      <c r="U241" s="252" t="s">
        <v>367</v>
      </c>
      <c r="V241" s="252" t="s">
        <v>367</v>
      </c>
    </row>
    <row r="242" spans="1:22">
      <c r="A242" s="252">
        <v>210262</v>
      </c>
      <c r="B242" s="252" t="s">
        <v>81</v>
      </c>
      <c r="C242" s="252" t="s">
        <v>368</v>
      </c>
      <c r="D242" s="252" t="s">
        <v>366</v>
      </c>
      <c r="E242" s="252" t="s">
        <v>368</v>
      </c>
      <c r="F242" s="252" t="s">
        <v>368</v>
      </c>
      <c r="G242" s="252" t="s">
        <v>368</v>
      </c>
      <c r="H242" s="252" t="s">
        <v>368</v>
      </c>
      <c r="I242" s="252" t="s">
        <v>368</v>
      </c>
      <c r="J242" s="252" t="s">
        <v>368</v>
      </c>
      <c r="K242" s="252" t="s">
        <v>368</v>
      </c>
      <c r="L242" s="252" t="s">
        <v>368</v>
      </c>
      <c r="M242" s="252" t="s">
        <v>368</v>
      </c>
      <c r="N242" s="252" t="s">
        <v>368</v>
      </c>
      <c r="O242" s="252" t="s">
        <v>368</v>
      </c>
      <c r="P242" s="252" t="s">
        <v>368</v>
      </c>
      <c r="Q242" s="252" t="s">
        <v>368</v>
      </c>
      <c r="R242" s="252" t="s">
        <v>367</v>
      </c>
      <c r="S242" s="252" t="s">
        <v>367</v>
      </c>
      <c r="T242" s="252" t="s">
        <v>367</v>
      </c>
      <c r="U242" s="252" t="s">
        <v>367</v>
      </c>
      <c r="V242" s="252" t="s">
        <v>367</v>
      </c>
    </row>
    <row r="243" spans="1:22">
      <c r="A243" s="252">
        <v>210086</v>
      </c>
      <c r="B243" s="252" t="s">
        <v>81</v>
      </c>
      <c r="C243" s="252" t="s">
        <v>367</v>
      </c>
      <c r="D243" s="252" t="s">
        <v>366</v>
      </c>
      <c r="E243" s="252" t="s">
        <v>366</v>
      </c>
      <c r="F243" s="252" t="s">
        <v>367</v>
      </c>
      <c r="G243" s="252" t="s">
        <v>366</v>
      </c>
      <c r="H243" s="252" t="s">
        <v>368</v>
      </c>
      <c r="I243" s="252" t="s">
        <v>368</v>
      </c>
      <c r="J243" s="252" t="s">
        <v>368</v>
      </c>
      <c r="K243" s="252" t="s">
        <v>368</v>
      </c>
      <c r="L243" s="252" t="s">
        <v>368</v>
      </c>
      <c r="M243" s="252" t="s">
        <v>368</v>
      </c>
      <c r="N243" s="252" t="s">
        <v>368</v>
      </c>
      <c r="O243" s="252" t="s">
        <v>368</v>
      </c>
      <c r="P243" s="252" t="s">
        <v>368</v>
      </c>
      <c r="Q243" s="252" t="s">
        <v>368</v>
      </c>
      <c r="R243" s="252" t="s">
        <v>367</v>
      </c>
      <c r="S243" s="252" t="s">
        <v>367</v>
      </c>
      <c r="T243" s="252" t="s">
        <v>367</v>
      </c>
      <c r="U243" s="252" t="s">
        <v>367</v>
      </c>
      <c r="V243" s="252" t="s">
        <v>367</v>
      </c>
    </row>
    <row r="244" spans="1:22">
      <c r="A244" s="252">
        <v>209849</v>
      </c>
      <c r="B244" s="252" t="s">
        <v>81</v>
      </c>
      <c r="C244" s="252" t="s">
        <v>367</v>
      </c>
      <c r="D244" s="252" t="s">
        <v>366</v>
      </c>
      <c r="E244" s="252" t="s">
        <v>366</v>
      </c>
      <c r="F244" s="252" t="s">
        <v>367</v>
      </c>
      <c r="G244" s="252" t="s">
        <v>366</v>
      </c>
      <c r="H244" s="252" t="s">
        <v>368</v>
      </c>
      <c r="I244" s="252" t="s">
        <v>368</v>
      </c>
      <c r="J244" s="252" t="s">
        <v>368</v>
      </c>
      <c r="K244" s="252" t="s">
        <v>368</v>
      </c>
      <c r="L244" s="252" t="s">
        <v>368</v>
      </c>
      <c r="M244" s="252" t="s">
        <v>368</v>
      </c>
      <c r="N244" s="252" t="s">
        <v>368</v>
      </c>
      <c r="O244" s="252" t="s">
        <v>368</v>
      </c>
      <c r="P244" s="252" t="s">
        <v>368</v>
      </c>
      <c r="Q244" s="252" t="s">
        <v>368</v>
      </c>
      <c r="R244" s="252" t="s">
        <v>367</v>
      </c>
      <c r="S244" s="252" t="s">
        <v>367</v>
      </c>
      <c r="T244" s="252" t="s">
        <v>367</v>
      </c>
      <c r="U244" s="252" t="s">
        <v>367</v>
      </c>
      <c r="V244" s="252" t="s">
        <v>367</v>
      </c>
    </row>
    <row r="245" spans="1:22">
      <c r="A245" s="253">
        <v>213427</v>
      </c>
      <c r="B245" s="252" t="s">
        <v>81</v>
      </c>
      <c r="C245" s="252" t="s">
        <v>368</v>
      </c>
      <c r="D245" s="252" t="s">
        <v>368</v>
      </c>
      <c r="E245" s="252" t="s">
        <v>366</v>
      </c>
      <c r="F245" s="252" t="s">
        <v>366</v>
      </c>
      <c r="G245" s="252" t="s">
        <v>366</v>
      </c>
      <c r="H245" s="252" t="s">
        <v>368</v>
      </c>
      <c r="I245" s="252" t="s">
        <v>366</v>
      </c>
      <c r="J245" s="252" t="s">
        <v>368</v>
      </c>
      <c r="K245" s="252" t="s">
        <v>368</v>
      </c>
      <c r="L245" s="252" t="s">
        <v>368</v>
      </c>
      <c r="M245" s="252" t="s">
        <v>368</v>
      </c>
      <c r="N245" s="252" t="s">
        <v>368</v>
      </c>
      <c r="O245" s="252" t="s">
        <v>368</v>
      </c>
      <c r="P245" s="252" t="s">
        <v>368</v>
      </c>
      <c r="Q245" s="252" t="s">
        <v>368</v>
      </c>
      <c r="R245" s="252" t="s">
        <v>367</v>
      </c>
      <c r="S245" s="252" t="s">
        <v>367</v>
      </c>
      <c r="T245" s="252" t="s">
        <v>367</v>
      </c>
      <c r="U245" s="252" t="s">
        <v>367</v>
      </c>
      <c r="V245" s="252" t="s">
        <v>367</v>
      </c>
    </row>
    <row r="246" spans="1:22">
      <c r="A246" s="253">
        <v>213152</v>
      </c>
      <c r="B246" s="252" t="s">
        <v>81</v>
      </c>
      <c r="C246" s="252" t="s">
        <v>366</v>
      </c>
      <c r="D246" s="252" t="s">
        <v>368</v>
      </c>
      <c r="E246" s="252" t="s">
        <v>366</v>
      </c>
      <c r="F246" s="252" t="s">
        <v>366</v>
      </c>
      <c r="G246" s="252" t="s">
        <v>366</v>
      </c>
      <c r="H246" s="252" t="s">
        <v>368</v>
      </c>
      <c r="I246" s="252" t="s">
        <v>366</v>
      </c>
      <c r="J246" s="252" t="s">
        <v>368</v>
      </c>
      <c r="K246" s="252" t="s">
        <v>368</v>
      </c>
      <c r="L246" s="252" t="s">
        <v>368</v>
      </c>
      <c r="M246" s="252" t="s">
        <v>368</v>
      </c>
      <c r="N246" s="252" t="s">
        <v>368</v>
      </c>
      <c r="O246" s="252" t="s">
        <v>368</v>
      </c>
      <c r="P246" s="252" t="s">
        <v>368</v>
      </c>
      <c r="Q246" s="252" t="s">
        <v>368</v>
      </c>
      <c r="R246" s="252" t="s">
        <v>367</v>
      </c>
      <c r="S246" s="252" t="s">
        <v>367</v>
      </c>
      <c r="T246" s="252" t="s">
        <v>367</v>
      </c>
      <c r="U246" s="252" t="s">
        <v>367</v>
      </c>
      <c r="V246" s="252" t="s">
        <v>367</v>
      </c>
    </row>
    <row r="247" spans="1:22">
      <c r="A247" s="252">
        <v>214018</v>
      </c>
      <c r="B247" s="252" t="s">
        <v>81</v>
      </c>
      <c r="C247" s="252" t="s">
        <v>368</v>
      </c>
      <c r="D247" s="252" t="s">
        <v>368</v>
      </c>
      <c r="E247" s="252" t="s">
        <v>366</v>
      </c>
      <c r="F247" s="252" t="s">
        <v>366</v>
      </c>
      <c r="G247" s="252" t="s">
        <v>367</v>
      </c>
      <c r="H247" s="252" t="s">
        <v>368</v>
      </c>
      <c r="I247" s="252" t="s">
        <v>368</v>
      </c>
      <c r="J247" s="252" t="s">
        <v>366</v>
      </c>
      <c r="K247" s="252" t="s">
        <v>368</v>
      </c>
      <c r="L247" s="252" t="s">
        <v>368</v>
      </c>
      <c r="M247" s="252" t="s">
        <v>368</v>
      </c>
      <c r="N247" s="252" t="s">
        <v>368</v>
      </c>
      <c r="O247" s="252" t="s">
        <v>368</v>
      </c>
      <c r="P247" s="252" t="s">
        <v>368</v>
      </c>
      <c r="Q247" s="252" t="s">
        <v>368</v>
      </c>
      <c r="R247" s="252" t="s">
        <v>367</v>
      </c>
      <c r="S247" s="252" t="s">
        <v>367</v>
      </c>
      <c r="T247" s="252" t="s">
        <v>367</v>
      </c>
      <c r="U247" s="252" t="s">
        <v>367</v>
      </c>
      <c r="V247" s="252" t="s">
        <v>367</v>
      </c>
    </row>
    <row r="248" spans="1:22">
      <c r="A248" s="252">
        <v>214077</v>
      </c>
      <c r="B248" s="252" t="s">
        <v>81</v>
      </c>
      <c r="C248" s="252" t="s">
        <v>368</v>
      </c>
      <c r="D248" s="252" t="s">
        <v>368</v>
      </c>
      <c r="E248" s="252" t="s">
        <v>366</v>
      </c>
      <c r="F248" s="252" t="s">
        <v>366</v>
      </c>
      <c r="G248" s="252" t="s">
        <v>368</v>
      </c>
      <c r="H248" s="252" t="s">
        <v>368</v>
      </c>
      <c r="I248" s="252" t="s">
        <v>368</v>
      </c>
      <c r="J248" s="252" t="s">
        <v>366</v>
      </c>
      <c r="K248" s="252" t="s">
        <v>368</v>
      </c>
      <c r="L248" s="252" t="s">
        <v>368</v>
      </c>
      <c r="M248" s="252" t="s">
        <v>368</v>
      </c>
      <c r="N248" s="252" t="s">
        <v>368</v>
      </c>
      <c r="O248" s="252" t="s">
        <v>368</v>
      </c>
      <c r="P248" s="252" t="s">
        <v>368</v>
      </c>
      <c r="Q248" s="252" t="s">
        <v>368</v>
      </c>
      <c r="R248" s="252" t="s">
        <v>367</v>
      </c>
      <c r="S248" s="252" t="s">
        <v>367</v>
      </c>
      <c r="T248" s="252" t="s">
        <v>367</v>
      </c>
      <c r="U248" s="252" t="s">
        <v>367</v>
      </c>
      <c r="V248" s="252" t="s">
        <v>367</v>
      </c>
    </row>
    <row r="249" spans="1:22">
      <c r="A249" s="252">
        <v>212455</v>
      </c>
      <c r="B249" s="252" t="s">
        <v>81</v>
      </c>
      <c r="C249" s="252" t="s">
        <v>366</v>
      </c>
      <c r="D249" s="252" t="s">
        <v>366</v>
      </c>
      <c r="E249" s="252" t="s">
        <v>366</v>
      </c>
      <c r="F249" s="252" t="s">
        <v>366</v>
      </c>
      <c r="G249" s="252" t="s">
        <v>366</v>
      </c>
      <c r="H249" s="252" t="s">
        <v>368</v>
      </c>
      <c r="I249" s="252" t="s">
        <v>368</v>
      </c>
      <c r="J249" s="252" t="s">
        <v>366</v>
      </c>
      <c r="K249" s="252" t="s">
        <v>368</v>
      </c>
      <c r="L249" s="252" t="s">
        <v>368</v>
      </c>
      <c r="M249" s="252" t="s">
        <v>368</v>
      </c>
      <c r="N249" s="252" t="s">
        <v>368</v>
      </c>
      <c r="O249" s="252" t="s">
        <v>368</v>
      </c>
      <c r="P249" s="252" t="s">
        <v>368</v>
      </c>
      <c r="Q249" s="252" t="s">
        <v>368</v>
      </c>
      <c r="R249" s="252" t="s">
        <v>367</v>
      </c>
      <c r="S249" s="252" t="s">
        <v>367</v>
      </c>
      <c r="T249" s="252" t="s">
        <v>367</v>
      </c>
      <c r="U249" s="252" t="s">
        <v>367</v>
      </c>
      <c r="V249" s="252" t="s">
        <v>367</v>
      </c>
    </row>
    <row r="250" spans="1:22">
      <c r="A250" s="252">
        <v>214248</v>
      </c>
      <c r="B250" s="252" t="s">
        <v>81</v>
      </c>
      <c r="C250" s="252" t="s">
        <v>368</v>
      </c>
      <c r="D250" s="252" t="s">
        <v>366</v>
      </c>
      <c r="E250" s="252" t="s">
        <v>366</v>
      </c>
      <c r="F250" s="252" t="s">
        <v>366</v>
      </c>
      <c r="G250" s="252" t="s">
        <v>366</v>
      </c>
      <c r="H250" s="252" t="s">
        <v>366</v>
      </c>
      <c r="I250" s="252" t="s">
        <v>368</v>
      </c>
      <c r="J250" s="252" t="s">
        <v>366</v>
      </c>
      <c r="K250" s="252" t="s">
        <v>368</v>
      </c>
      <c r="L250" s="252" t="s">
        <v>368</v>
      </c>
      <c r="M250" s="252" t="s">
        <v>368</v>
      </c>
      <c r="N250" s="252" t="s">
        <v>368</v>
      </c>
      <c r="O250" s="252" t="s">
        <v>368</v>
      </c>
      <c r="P250" s="252" t="s">
        <v>368</v>
      </c>
      <c r="Q250" s="252" t="s">
        <v>368</v>
      </c>
      <c r="R250" s="252" t="s">
        <v>367</v>
      </c>
      <c r="S250" s="252" t="s">
        <v>367</v>
      </c>
      <c r="T250" s="252" t="s">
        <v>367</v>
      </c>
      <c r="U250" s="252" t="s">
        <v>367</v>
      </c>
      <c r="V250" s="252" t="s">
        <v>367</v>
      </c>
    </row>
    <row r="251" spans="1:22">
      <c r="A251" s="253">
        <v>212533</v>
      </c>
      <c r="B251" s="252" t="s">
        <v>81</v>
      </c>
      <c r="C251" s="252" t="s">
        <v>366</v>
      </c>
      <c r="D251" s="252" t="s">
        <v>368</v>
      </c>
      <c r="E251" s="252" t="s">
        <v>366</v>
      </c>
      <c r="F251" s="252" t="s">
        <v>366</v>
      </c>
      <c r="G251" s="252" t="s">
        <v>368</v>
      </c>
      <c r="H251" s="252" t="s">
        <v>368</v>
      </c>
      <c r="I251" s="252" t="s">
        <v>366</v>
      </c>
      <c r="J251" s="252" t="s">
        <v>366</v>
      </c>
      <c r="K251" s="252" t="s">
        <v>368</v>
      </c>
      <c r="L251" s="252" t="s">
        <v>368</v>
      </c>
      <c r="M251" s="252" t="s">
        <v>368</v>
      </c>
      <c r="N251" s="252" t="s">
        <v>368</v>
      </c>
      <c r="O251" s="252" t="s">
        <v>368</v>
      </c>
      <c r="P251" s="252" t="s">
        <v>368</v>
      </c>
      <c r="Q251" s="252" t="s">
        <v>368</v>
      </c>
      <c r="R251" s="252" t="s">
        <v>367</v>
      </c>
      <c r="S251" s="252" t="s">
        <v>367</v>
      </c>
      <c r="T251" s="252" t="s">
        <v>367</v>
      </c>
      <c r="U251" s="252" t="s">
        <v>367</v>
      </c>
      <c r="V251" s="252" t="s">
        <v>367</v>
      </c>
    </row>
    <row r="252" spans="1:22">
      <c r="A252" s="252">
        <v>214387</v>
      </c>
      <c r="B252" s="252" t="s">
        <v>81</v>
      </c>
      <c r="C252" s="252" t="s">
        <v>368</v>
      </c>
      <c r="D252" s="252" t="s">
        <v>366</v>
      </c>
      <c r="E252" s="252" t="s">
        <v>366</v>
      </c>
      <c r="F252" s="252" t="s">
        <v>368</v>
      </c>
      <c r="G252" s="252" t="s">
        <v>368</v>
      </c>
      <c r="H252" s="252" t="s">
        <v>368</v>
      </c>
      <c r="I252" s="252" t="s">
        <v>368</v>
      </c>
      <c r="J252" s="252" t="s">
        <v>368</v>
      </c>
      <c r="K252" s="252" t="s">
        <v>366</v>
      </c>
      <c r="L252" s="252" t="s">
        <v>368</v>
      </c>
      <c r="M252" s="252" t="s">
        <v>368</v>
      </c>
      <c r="N252" s="252" t="s">
        <v>368</v>
      </c>
      <c r="O252" s="252" t="s">
        <v>368</v>
      </c>
      <c r="P252" s="252" t="s">
        <v>368</v>
      </c>
      <c r="Q252" s="252" t="s">
        <v>368</v>
      </c>
      <c r="R252" s="252" t="s">
        <v>367</v>
      </c>
      <c r="S252" s="252" t="s">
        <v>367</v>
      </c>
      <c r="T252" s="252" t="s">
        <v>367</v>
      </c>
      <c r="U252" s="252" t="s">
        <v>367</v>
      </c>
      <c r="V252" s="252" t="s">
        <v>367</v>
      </c>
    </row>
    <row r="253" spans="1:22">
      <c r="A253" s="252">
        <v>213944</v>
      </c>
      <c r="B253" s="252" t="s">
        <v>81</v>
      </c>
      <c r="C253" s="252" t="s">
        <v>368</v>
      </c>
      <c r="D253" s="252" t="s">
        <v>366</v>
      </c>
      <c r="E253" s="252" t="s">
        <v>366</v>
      </c>
      <c r="F253" s="252" t="s">
        <v>366</v>
      </c>
      <c r="G253" s="252" t="s">
        <v>366</v>
      </c>
      <c r="H253" s="252" t="s">
        <v>368</v>
      </c>
      <c r="I253" s="252" t="s">
        <v>368</v>
      </c>
      <c r="J253" s="252" t="s">
        <v>368</v>
      </c>
      <c r="K253" s="252" t="s">
        <v>366</v>
      </c>
      <c r="L253" s="252" t="s">
        <v>368</v>
      </c>
      <c r="M253" s="252" t="s">
        <v>368</v>
      </c>
      <c r="N253" s="252" t="s">
        <v>368</v>
      </c>
      <c r="O253" s="252" t="s">
        <v>368</v>
      </c>
      <c r="P253" s="252" t="s">
        <v>368</v>
      </c>
      <c r="Q253" s="252" t="s">
        <v>368</v>
      </c>
      <c r="R253" s="252" t="s">
        <v>367</v>
      </c>
      <c r="S253" s="252" t="s">
        <v>367</v>
      </c>
      <c r="T253" s="252" t="s">
        <v>367</v>
      </c>
      <c r="U253" s="252" t="s">
        <v>367</v>
      </c>
      <c r="V253" s="252" t="s">
        <v>367</v>
      </c>
    </row>
    <row r="254" spans="1:22">
      <c r="A254" s="253">
        <v>214279</v>
      </c>
      <c r="B254" s="252" t="s">
        <v>81</v>
      </c>
      <c r="C254" s="252" t="s">
        <v>366</v>
      </c>
      <c r="D254" s="252" t="s">
        <v>368</v>
      </c>
      <c r="E254" s="252" t="s">
        <v>366</v>
      </c>
      <c r="F254" s="252" t="s">
        <v>366</v>
      </c>
      <c r="G254" s="252" t="s">
        <v>366</v>
      </c>
      <c r="H254" s="252" t="s">
        <v>368</v>
      </c>
      <c r="I254" s="252" t="s">
        <v>368</v>
      </c>
      <c r="J254" s="252" t="s">
        <v>366</v>
      </c>
      <c r="K254" s="252" t="s">
        <v>366</v>
      </c>
      <c r="L254" s="252" t="s">
        <v>368</v>
      </c>
      <c r="M254" s="252" t="s">
        <v>368</v>
      </c>
      <c r="N254" s="252" t="s">
        <v>368</v>
      </c>
      <c r="O254" s="252" t="s">
        <v>368</v>
      </c>
      <c r="P254" s="252" t="s">
        <v>368</v>
      </c>
      <c r="Q254" s="252" t="s">
        <v>368</v>
      </c>
      <c r="R254" s="252" t="s">
        <v>367</v>
      </c>
      <c r="S254" s="252" t="s">
        <v>367</v>
      </c>
      <c r="T254" s="252" t="s">
        <v>367</v>
      </c>
      <c r="U254" s="252" t="s">
        <v>367</v>
      </c>
      <c r="V254" s="252" t="s">
        <v>367</v>
      </c>
    </row>
    <row r="255" spans="1:22">
      <c r="A255" s="252">
        <v>214210</v>
      </c>
      <c r="B255" s="252" t="s">
        <v>81</v>
      </c>
      <c r="C255" s="252" t="s">
        <v>368</v>
      </c>
      <c r="D255" s="252" t="s">
        <v>368</v>
      </c>
      <c r="E255" s="252" t="s">
        <v>366</v>
      </c>
      <c r="F255" s="252" t="s">
        <v>366</v>
      </c>
      <c r="G255" s="252" t="s">
        <v>368</v>
      </c>
      <c r="H255" s="252" t="s">
        <v>366</v>
      </c>
      <c r="I255" s="252" t="s">
        <v>366</v>
      </c>
      <c r="J255" s="252" t="s">
        <v>366</v>
      </c>
      <c r="K255" s="252" t="s">
        <v>366</v>
      </c>
      <c r="L255" s="252" t="s">
        <v>368</v>
      </c>
      <c r="M255" s="252" t="s">
        <v>368</v>
      </c>
      <c r="N255" s="252" t="s">
        <v>368</v>
      </c>
      <c r="O255" s="252" t="s">
        <v>368</v>
      </c>
      <c r="P255" s="252" t="s">
        <v>368</v>
      </c>
      <c r="Q255" s="252" t="s">
        <v>368</v>
      </c>
      <c r="R255" s="252" t="s">
        <v>367</v>
      </c>
      <c r="S255" s="252" t="s">
        <v>367</v>
      </c>
      <c r="T255" s="252" t="s">
        <v>367</v>
      </c>
      <c r="U255" s="252" t="s">
        <v>367</v>
      </c>
      <c r="V255" s="252" t="s">
        <v>367</v>
      </c>
    </row>
    <row r="256" spans="1:22">
      <c r="A256" s="252">
        <v>211324</v>
      </c>
      <c r="B256" s="252" t="s">
        <v>81</v>
      </c>
      <c r="C256" s="252" t="s">
        <v>366</v>
      </c>
      <c r="D256" s="252" t="s">
        <v>368</v>
      </c>
      <c r="E256" s="252" t="s">
        <v>366</v>
      </c>
      <c r="F256" s="252" t="s">
        <v>366</v>
      </c>
      <c r="G256" s="252" t="s">
        <v>368</v>
      </c>
      <c r="H256" s="252" t="s">
        <v>368</v>
      </c>
      <c r="I256" s="252" t="s">
        <v>366</v>
      </c>
      <c r="J256" s="252" t="s">
        <v>367</v>
      </c>
      <c r="K256" s="252" t="s">
        <v>368</v>
      </c>
      <c r="L256" s="252" t="s">
        <v>366</v>
      </c>
      <c r="M256" s="252" t="s">
        <v>368</v>
      </c>
      <c r="N256" s="252" t="s">
        <v>368</v>
      </c>
      <c r="O256" s="252" t="s">
        <v>368</v>
      </c>
      <c r="P256" s="252" t="s">
        <v>368</v>
      </c>
      <c r="Q256" s="252" t="s">
        <v>368</v>
      </c>
      <c r="R256" s="252" t="s">
        <v>367</v>
      </c>
      <c r="S256" s="252" t="s">
        <v>367</v>
      </c>
      <c r="T256" s="252" t="s">
        <v>367</v>
      </c>
      <c r="U256" s="252" t="s">
        <v>367</v>
      </c>
      <c r="V256" s="252" t="s">
        <v>367</v>
      </c>
    </row>
    <row r="257" spans="1:22">
      <c r="A257" s="252">
        <v>213486</v>
      </c>
      <c r="B257" s="252" t="s">
        <v>81</v>
      </c>
      <c r="C257" s="252" t="s">
        <v>368</v>
      </c>
      <c r="D257" s="252" t="s">
        <v>366</v>
      </c>
      <c r="E257" s="252" t="s">
        <v>366</v>
      </c>
      <c r="F257" s="252" t="s">
        <v>366</v>
      </c>
      <c r="G257" s="252" t="s">
        <v>368</v>
      </c>
      <c r="H257" s="252" t="s">
        <v>367</v>
      </c>
      <c r="I257" s="252" t="s">
        <v>368</v>
      </c>
      <c r="J257" s="252" t="s">
        <v>368</v>
      </c>
      <c r="K257" s="252" t="s">
        <v>368</v>
      </c>
      <c r="L257" s="252" t="s">
        <v>366</v>
      </c>
      <c r="M257" s="252" t="s">
        <v>368</v>
      </c>
      <c r="N257" s="252" t="s">
        <v>368</v>
      </c>
      <c r="O257" s="252" t="s">
        <v>368</v>
      </c>
      <c r="P257" s="252" t="s">
        <v>368</v>
      </c>
      <c r="Q257" s="252" t="s">
        <v>368</v>
      </c>
      <c r="R257" s="252" t="s">
        <v>367</v>
      </c>
      <c r="S257" s="252" t="s">
        <v>367</v>
      </c>
      <c r="T257" s="252" t="s">
        <v>367</v>
      </c>
      <c r="U257" s="252" t="s">
        <v>367</v>
      </c>
      <c r="V257" s="252" t="s">
        <v>367</v>
      </c>
    </row>
    <row r="258" spans="1:22">
      <c r="A258" s="252">
        <v>214477</v>
      </c>
      <c r="B258" s="252" t="s">
        <v>81</v>
      </c>
      <c r="C258" s="252" t="s">
        <v>368</v>
      </c>
      <c r="D258" s="252" t="s">
        <v>368</v>
      </c>
      <c r="E258" s="252" t="s">
        <v>368</v>
      </c>
      <c r="F258" s="252" t="s">
        <v>368</v>
      </c>
      <c r="G258" s="252" t="s">
        <v>366</v>
      </c>
      <c r="H258" s="252" t="s">
        <v>368</v>
      </c>
      <c r="I258" s="252" t="s">
        <v>368</v>
      </c>
      <c r="J258" s="252" t="s">
        <v>368</v>
      </c>
      <c r="K258" s="252" t="s">
        <v>368</v>
      </c>
      <c r="L258" s="252" t="s">
        <v>366</v>
      </c>
      <c r="M258" s="252" t="s">
        <v>368</v>
      </c>
      <c r="N258" s="252" t="s">
        <v>368</v>
      </c>
      <c r="O258" s="252" t="s">
        <v>368</v>
      </c>
      <c r="P258" s="252" t="s">
        <v>368</v>
      </c>
      <c r="Q258" s="252" t="s">
        <v>368</v>
      </c>
      <c r="R258" s="252" t="s">
        <v>367</v>
      </c>
      <c r="S258" s="252" t="s">
        <v>367</v>
      </c>
      <c r="T258" s="252" t="s">
        <v>367</v>
      </c>
      <c r="U258" s="252" t="s">
        <v>367</v>
      </c>
      <c r="V258" s="252" t="s">
        <v>367</v>
      </c>
    </row>
    <row r="259" spans="1:22">
      <c r="A259" s="253">
        <v>214436</v>
      </c>
      <c r="B259" s="252" t="s">
        <v>81</v>
      </c>
      <c r="C259" s="252" t="s">
        <v>366</v>
      </c>
      <c r="D259" s="252" t="s">
        <v>366</v>
      </c>
      <c r="E259" s="252" t="s">
        <v>366</v>
      </c>
      <c r="F259" s="252" t="s">
        <v>366</v>
      </c>
      <c r="G259" s="252" t="s">
        <v>366</v>
      </c>
      <c r="H259" s="252" t="s">
        <v>368</v>
      </c>
      <c r="I259" s="252" t="s">
        <v>368</v>
      </c>
      <c r="J259" s="252" t="s">
        <v>368</v>
      </c>
      <c r="K259" s="252" t="s">
        <v>368</v>
      </c>
      <c r="L259" s="252" t="s">
        <v>366</v>
      </c>
      <c r="M259" s="252" t="s">
        <v>368</v>
      </c>
      <c r="N259" s="252" t="s">
        <v>368</v>
      </c>
      <c r="O259" s="252" t="s">
        <v>368</v>
      </c>
      <c r="P259" s="252" t="s">
        <v>368</v>
      </c>
      <c r="Q259" s="252" t="s">
        <v>368</v>
      </c>
      <c r="R259" s="252" t="s">
        <v>367</v>
      </c>
      <c r="S259" s="252" t="s">
        <v>367</v>
      </c>
      <c r="T259" s="252" t="s">
        <v>367</v>
      </c>
      <c r="U259" s="252" t="s">
        <v>367</v>
      </c>
      <c r="V259" s="252" t="s">
        <v>367</v>
      </c>
    </row>
    <row r="260" spans="1:22">
      <c r="A260" s="253">
        <v>209983</v>
      </c>
      <c r="B260" s="252" t="s">
        <v>81</v>
      </c>
      <c r="C260" s="252" t="s">
        <v>368</v>
      </c>
      <c r="D260" s="252" t="s">
        <v>368</v>
      </c>
      <c r="E260" s="252" t="s">
        <v>366</v>
      </c>
      <c r="F260" s="252" t="s">
        <v>368</v>
      </c>
      <c r="G260" s="252" t="s">
        <v>366</v>
      </c>
      <c r="H260" s="252" t="s">
        <v>366</v>
      </c>
      <c r="I260" s="252" t="s">
        <v>368</v>
      </c>
      <c r="J260" s="252" t="s">
        <v>368</v>
      </c>
      <c r="K260" s="252" t="s">
        <v>368</v>
      </c>
      <c r="L260" s="252" t="s">
        <v>366</v>
      </c>
      <c r="M260" s="252" t="s">
        <v>368</v>
      </c>
      <c r="N260" s="252" t="s">
        <v>368</v>
      </c>
      <c r="O260" s="252" t="s">
        <v>368</v>
      </c>
      <c r="P260" s="252" t="s">
        <v>368</v>
      </c>
      <c r="Q260" s="252" t="s">
        <v>368</v>
      </c>
      <c r="R260" s="252" t="s">
        <v>367</v>
      </c>
      <c r="S260" s="252" t="s">
        <v>367</v>
      </c>
      <c r="T260" s="252" t="s">
        <v>367</v>
      </c>
      <c r="U260" s="252" t="s">
        <v>367</v>
      </c>
      <c r="V260" s="252" t="s">
        <v>367</v>
      </c>
    </row>
    <row r="261" spans="1:22">
      <c r="A261" s="253">
        <v>213569</v>
      </c>
      <c r="B261" s="252" t="s">
        <v>81</v>
      </c>
      <c r="C261" s="252" t="s">
        <v>366</v>
      </c>
      <c r="D261" s="252" t="s">
        <v>366</v>
      </c>
      <c r="E261" s="252" t="s">
        <v>368</v>
      </c>
      <c r="F261" s="252" t="s">
        <v>368</v>
      </c>
      <c r="G261" s="252" t="s">
        <v>366</v>
      </c>
      <c r="H261" s="252" t="s">
        <v>366</v>
      </c>
      <c r="I261" s="252" t="s">
        <v>368</v>
      </c>
      <c r="J261" s="252" t="s">
        <v>366</v>
      </c>
      <c r="K261" s="252" t="s">
        <v>368</v>
      </c>
      <c r="L261" s="252" t="s">
        <v>366</v>
      </c>
      <c r="M261" s="252" t="s">
        <v>368</v>
      </c>
      <c r="N261" s="252" t="s">
        <v>368</v>
      </c>
      <c r="O261" s="252" t="s">
        <v>368</v>
      </c>
      <c r="P261" s="252" t="s">
        <v>368</v>
      </c>
      <c r="Q261" s="252" t="s">
        <v>368</v>
      </c>
      <c r="R261" s="252" t="s">
        <v>367</v>
      </c>
      <c r="S261" s="252" t="s">
        <v>367</v>
      </c>
      <c r="T261" s="252" t="s">
        <v>367</v>
      </c>
      <c r="U261" s="252" t="s">
        <v>367</v>
      </c>
      <c r="V261" s="252" t="s">
        <v>367</v>
      </c>
    </row>
    <row r="262" spans="1:22">
      <c r="A262" s="253">
        <v>213462</v>
      </c>
      <c r="B262" s="252" t="s">
        <v>81</v>
      </c>
      <c r="C262" s="252" t="s">
        <v>366</v>
      </c>
      <c r="D262" s="252" t="s">
        <v>366</v>
      </c>
      <c r="E262" s="252" t="s">
        <v>368</v>
      </c>
      <c r="F262" s="252" t="s">
        <v>368</v>
      </c>
      <c r="G262" s="252" t="s">
        <v>366</v>
      </c>
      <c r="H262" s="252" t="s">
        <v>366</v>
      </c>
      <c r="I262" s="252" t="s">
        <v>368</v>
      </c>
      <c r="J262" s="252" t="s">
        <v>366</v>
      </c>
      <c r="K262" s="252" t="s">
        <v>368</v>
      </c>
      <c r="L262" s="252" t="s">
        <v>366</v>
      </c>
      <c r="M262" s="252" t="s">
        <v>368</v>
      </c>
      <c r="N262" s="252" t="s">
        <v>368</v>
      </c>
      <c r="O262" s="252" t="s">
        <v>368</v>
      </c>
      <c r="P262" s="252" t="s">
        <v>368</v>
      </c>
      <c r="Q262" s="252" t="s">
        <v>368</v>
      </c>
      <c r="R262" s="252" t="s">
        <v>367</v>
      </c>
      <c r="S262" s="252" t="s">
        <v>367</v>
      </c>
      <c r="T262" s="252" t="s">
        <v>367</v>
      </c>
      <c r="U262" s="252" t="s">
        <v>367</v>
      </c>
      <c r="V262" s="252" t="s">
        <v>367</v>
      </c>
    </row>
    <row r="263" spans="1:22">
      <c r="A263" s="252">
        <v>209270</v>
      </c>
      <c r="B263" s="252" t="s">
        <v>81</v>
      </c>
      <c r="C263" s="252" t="s">
        <v>366</v>
      </c>
      <c r="D263" s="252" t="s">
        <v>366</v>
      </c>
      <c r="E263" s="252" t="s">
        <v>366</v>
      </c>
      <c r="F263" s="252" t="s">
        <v>368</v>
      </c>
      <c r="G263" s="252" t="s">
        <v>367</v>
      </c>
      <c r="H263" s="252" t="s">
        <v>367</v>
      </c>
      <c r="I263" s="252" t="s">
        <v>368</v>
      </c>
      <c r="J263" s="252" t="s">
        <v>368</v>
      </c>
      <c r="K263" s="252" t="s">
        <v>366</v>
      </c>
      <c r="L263" s="252" t="s">
        <v>366</v>
      </c>
      <c r="M263" s="252" t="s">
        <v>368</v>
      </c>
      <c r="N263" s="252" t="s">
        <v>368</v>
      </c>
      <c r="O263" s="252" t="s">
        <v>368</v>
      </c>
      <c r="P263" s="252" t="s">
        <v>368</v>
      </c>
      <c r="Q263" s="252" t="s">
        <v>368</v>
      </c>
      <c r="R263" s="252" t="s">
        <v>367</v>
      </c>
      <c r="S263" s="252" t="s">
        <v>367</v>
      </c>
      <c r="T263" s="252" t="s">
        <v>367</v>
      </c>
      <c r="U263" s="252" t="s">
        <v>367</v>
      </c>
      <c r="V263" s="252" t="s">
        <v>367</v>
      </c>
    </row>
    <row r="264" spans="1:22">
      <c r="A264" s="253">
        <v>211407</v>
      </c>
      <c r="B264" s="252" t="s">
        <v>81</v>
      </c>
      <c r="C264" s="252" t="s">
        <v>366</v>
      </c>
      <c r="D264" s="252" t="s">
        <v>366</v>
      </c>
      <c r="E264" s="252" t="s">
        <v>366</v>
      </c>
      <c r="F264" s="252" t="s">
        <v>366</v>
      </c>
      <c r="G264" s="252" t="s">
        <v>367</v>
      </c>
      <c r="H264" s="252" t="s">
        <v>368</v>
      </c>
      <c r="I264" s="252" t="s">
        <v>368</v>
      </c>
      <c r="J264" s="252" t="s">
        <v>366</v>
      </c>
      <c r="K264" s="252" t="s">
        <v>366</v>
      </c>
      <c r="L264" s="252" t="s">
        <v>366</v>
      </c>
      <c r="M264" s="252" t="s">
        <v>368</v>
      </c>
      <c r="N264" s="252" t="s">
        <v>368</v>
      </c>
      <c r="O264" s="252" t="s">
        <v>368</v>
      </c>
      <c r="P264" s="252" t="s">
        <v>368</v>
      </c>
      <c r="Q264" s="252" t="s">
        <v>368</v>
      </c>
      <c r="R264" s="252" t="s">
        <v>367</v>
      </c>
      <c r="S264" s="252" t="s">
        <v>367</v>
      </c>
      <c r="T264" s="252" t="s">
        <v>367</v>
      </c>
      <c r="U264" s="252" t="s">
        <v>367</v>
      </c>
      <c r="V264" s="252" t="s">
        <v>367</v>
      </c>
    </row>
    <row r="265" spans="1:22">
      <c r="A265" s="252">
        <v>214588</v>
      </c>
      <c r="B265" s="252" t="s">
        <v>81</v>
      </c>
      <c r="C265" s="252" t="s">
        <v>366</v>
      </c>
      <c r="D265" s="252" t="s">
        <v>368</v>
      </c>
      <c r="E265" s="252" t="s">
        <v>366</v>
      </c>
      <c r="F265" s="252" t="s">
        <v>368</v>
      </c>
      <c r="G265" s="252" t="s">
        <v>366</v>
      </c>
      <c r="H265" s="252" t="s">
        <v>368</v>
      </c>
      <c r="I265" s="252" t="s">
        <v>368</v>
      </c>
      <c r="J265" s="252" t="s">
        <v>366</v>
      </c>
      <c r="K265" s="252" t="s">
        <v>366</v>
      </c>
      <c r="L265" s="252" t="s">
        <v>366</v>
      </c>
      <c r="M265" s="252" t="s">
        <v>368</v>
      </c>
      <c r="N265" s="252" t="s">
        <v>368</v>
      </c>
      <c r="O265" s="252" t="s">
        <v>368</v>
      </c>
      <c r="P265" s="252" t="s">
        <v>368</v>
      </c>
      <c r="Q265" s="252" t="s">
        <v>368</v>
      </c>
      <c r="R265" s="252" t="s">
        <v>367</v>
      </c>
      <c r="S265" s="252" t="s">
        <v>367</v>
      </c>
      <c r="T265" s="252" t="s">
        <v>367</v>
      </c>
      <c r="U265" s="252" t="s">
        <v>367</v>
      </c>
      <c r="V265" s="252" t="s">
        <v>367</v>
      </c>
    </row>
    <row r="266" spans="1:22">
      <c r="A266" s="253">
        <v>212676</v>
      </c>
      <c r="B266" s="252" t="s">
        <v>81</v>
      </c>
      <c r="C266" s="252" t="s">
        <v>366</v>
      </c>
      <c r="D266" s="252" t="s">
        <v>368</v>
      </c>
      <c r="E266" s="252" t="s">
        <v>366</v>
      </c>
      <c r="F266" s="252" t="s">
        <v>366</v>
      </c>
      <c r="G266" s="252" t="s">
        <v>366</v>
      </c>
      <c r="H266" s="252" t="s">
        <v>368</v>
      </c>
      <c r="I266" s="252" t="s">
        <v>366</v>
      </c>
      <c r="J266" s="252" t="s">
        <v>366</v>
      </c>
      <c r="K266" s="252" t="s">
        <v>366</v>
      </c>
      <c r="L266" s="252" t="s">
        <v>366</v>
      </c>
      <c r="M266" s="252" t="s">
        <v>368</v>
      </c>
      <c r="N266" s="252" t="s">
        <v>368</v>
      </c>
      <c r="O266" s="252" t="s">
        <v>368</v>
      </c>
      <c r="P266" s="252" t="s">
        <v>368</v>
      </c>
      <c r="Q266" s="252" t="s">
        <v>368</v>
      </c>
      <c r="R266" s="252" t="s">
        <v>367</v>
      </c>
      <c r="S266" s="252" t="s">
        <v>367</v>
      </c>
      <c r="T266" s="252" t="s">
        <v>367</v>
      </c>
      <c r="U266" s="252" t="s">
        <v>367</v>
      </c>
      <c r="V266" s="252" t="s">
        <v>367</v>
      </c>
    </row>
    <row r="267" spans="1:22">
      <c r="A267" s="252">
        <v>212122</v>
      </c>
      <c r="B267" s="252" t="s">
        <v>81</v>
      </c>
      <c r="C267" s="252" t="s">
        <v>366</v>
      </c>
      <c r="D267" s="252" t="s">
        <v>368</v>
      </c>
      <c r="E267" s="252" t="s">
        <v>368</v>
      </c>
      <c r="F267" s="252" t="s">
        <v>366</v>
      </c>
      <c r="G267" s="252" t="s">
        <v>366</v>
      </c>
      <c r="H267" s="252" t="s">
        <v>366</v>
      </c>
      <c r="I267" s="252" t="s">
        <v>366</v>
      </c>
      <c r="J267" s="252" t="s">
        <v>366</v>
      </c>
      <c r="K267" s="252" t="s">
        <v>366</v>
      </c>
      <c r="L267" s="252" t="s">
        <v>366</v>
      </c>
      <c r="M267" s="252" t="s">
        <v>368</v>
      </c>
      <c r="N267" s="252" t="s">
        <v>368</v>
      </c>
      <c r="O267" s="252" t="s">
        <v>368</v>
      </c>
      <c r="P267" s="252" t="s">
        <v>368</v>
      </c>
      <c r="Q267" s="252" t="s">
        <v>368</v>
      </c>
      <c r="R267" s="252" t="s">
        <v>367</v>
      </c>
      <c r="S267" s="252" t="s">
        <v>367</v>
      </c>
      <c r="T267" s="252" t="s">
        <v>367</v>
      </c>
      <c r="U267" s="252" t="s">
        <v>367</v>
      </c>
      <c r="V267" s="252" t="s">
        <v>367</v>
      </c>
    </row>
    <row r="268" spans="1:22">
      <c r="A268" s="252">
        <v>212861</v>
      </c>
      <c r="B268" s="252" t="s">
        <v>81</v>
      </c>
      <c r="C268" s="252" t="s">
        <v>368</v>
      </c>
      <c r="D268" s="252" t="s">
        <v>368</v>
      </c>
      <c r="E268" s="252" t="s">
        <v>368</v>
      </c>
      <c r="F268" s="252" t="s">
        <v>366</v>
      </c>
      <c r="G268" s="252" t="s">
        <v>366</v>
      </c>
      <c r="H268" s="252" t="s">
        <v>366</v>
      </c>
      <c r="I268" s="252" t="s">
        <v>366</v>
      </c>
      <c r="J268" s="252" t="s">
        <v>366</v>
      </c>
      <c r="K268" s="252" t="s">
        <v>366</v>
      </c>
      <c r="L268" s="252" t="s">
        <v>368</v>
      </c>
      <c r="M268" s="252" t="s">
        <v>368</v>
      </c>
      <c r="N268" s="252" t="s">
        <v>368</v>
      </c>
      <c r="O268" s="252" t="s">
        <v>366</v>
      </c>
      <c r="P268" s="252" t="s">
        <v>368</v>
      </c>
      <c r="Q268" s="252" t="s">
        <v>368</v>
      </c>
      <c r="R268" s="252" t="s">
        <v>367</v>
      </c>
      <c r="S268" s="252" t="s">
        <v>367</v>
      </c>
      <c r="T268" s="252" t="s">
        <v>367</v>
      </c>
      <c r="U268" s="252" t="s">
        <v>367</v>
      </c>
      <c r="V268" s="252" t="s">
        <v>367</v>
      </c>
    </row>
    <row r="269" spans="1:22">
      <c r="A269" s="253">
        <v>212348</v>
      </c>
      <c r="B269" s="252" t="s">
        <v>81</v>
      </c>
      <c r="C269" s="252" t="s">
        <v>366</v>
      </c>
      <c r="D269" s="252" t="s">
        <v>368</v>
      </c>
      <c r="E269" s="252" t="s">
        <v>366</v>
      </c>
      <c r="F269" s="252" t="s">
        <v>366</v>
      </c>
      <c r="G269" s="252" t="s">
        <v>366</v>
      </c>
      <c r="H269" s="252" t="s">
        <v>367</v>
      </c>
      <c r="I269" s="252" t="s">
        <v>368</v>
      </c>
      <c r="J269" s="252" t="s">
        <v>368</v>
      </c>
      <c r="K269" s="252" t="s">
        <v>368</v>
      </c>
      <c r="L269" s="252" t="s">
        <v>368</v>
      </c>
      <c r="M269" s="252" t="s">
        <v>368</v>
      </c>
      <c r="N269" s="252" t="s">
        <v>366</v>
      </c>
      <c r="O269" s="252" t="s">
        <v>366</v>
      </c>
      <c r="P269" s="252" t="s">
        <v>368</v>
      </c>
      <c r="Q269" s="252" t="s">
        <v>368</v>
      </c>
      <c r="R269" s="252" t="s">
        <v>367</v>
      </c>
      <c r="S269" s="252" t="s">
        <v>367</v>
      </c>
      <c r="T269" s="252" t="s">
        <v>367</v>
      </c>
      <c r="U269" s="252" t="s">
        <v>367</v>
      </c>
      <c r="V269" s="252" t="s">
        <v>367</v>
      </c>
    </row>
    <row r="270" spans="1:22">
      <c r="A270" s="253">
        <v>209743</v>
      </c>
      <c r="B270" s="252" t="s">
        <v>81</v>
      </c>
      <c r="C270" s="252" t="s">
        <v>366</v>
      </c>
      <c r="D270" s="252" t="s">
        <v>366</v>
      </c>
      <c r="E270" s="252" t="s">
        <v>366</v>
      </c>
      <c r="F270" s="252" t="s">
        <v>366</v>
      </c>
      <c r="G270" s="252" t="s">
        <v>368</v>
      </c>
      <c r="H270" s="252" t="s">
        <v>368</v>
      </c>
      <c r="I270" s="252" t="s">
        <v>366</v>
      </c>
      <c r="J270" s="252" t="s">
        <v>366</v>
      </c>
      <c r="K270" s="252" t="s">
        <v>366</v>
      </c>
      <c r="L270" s="252" t="s">
        <v>366</v>
      </c>
      <c r="M270" s="252" t="s">
        <v>368</v>
      </c>
      <c r="N270" s="252" t="s">
        <v>366</v>
      </c>
      <c r="O270" s="252" t="s">
        <v>366</v>
      </c>
      <c r="P270" s="252" t="s">
        <v>368</v>
      </c>
      <c r="Q270" s="252" t="s">
        <v>368</v>
      </c>
      <c r="R270" s="252" t="s">
        <v>367</v>
      </c>
      <c r="S270" s="252" t="s">
        <v>367</v>
      </c>
      <c r="T270" s="252" t="s">
        <v>367</v>
      </c>
      <c r="U270" s="252" t="s">
        <v>367</v>
      </c>
      <c r="V270" s="252" t="s">
        <v>367</v>
      </c>
    </row>
    <row r="271" spans="1:22">
      <c r="A271" s="252">
        <v>213473</v>
      </c>
      <c r="B271" s="252" t="s">
        <v>81</v>
      </c>
      <c r="C271" s="252" t="s">
        <v>368</v>
      </c>
      <c r="D271" s="252" t="s">
        <v>367</v>
      </c>
      <c r="E271" s="252" t="s">
        <v>368</v>
      </c>
      <c r="F271" s="252" t="s">
        <v>367</v>
      </c>
      <c r="G271" s="252" t="s">
        <v>367</v>
      </c>
      <c r="H271" s="252" t="s">
        <v>368</v>
      </c>
      <c r="I271" s="252" t="s">
        <v>368</v>
      </c>
      <c r="J271" s="252" t="s">
        <v>368</v>
      </c>
      <c r="K271" s="252" t="s">
        <v>368</v>
      </c>
      <c r="L271" s="252" t="s">
        <v>367</v>
      </c>
      <c r="M271" s="252" t="s">
        <v>366</v>
      </c>
      <c r="N271" s="252" t="s">
        <v>366</v>
      </c>
      <c r="O271" s="252" t="s">
        <v>366</v>
      </c>
      <c r="P271" s="252" t="s">
        <v>367</v>
      </c>
      <c r="Q271" s="252" t="s">
        <v>366</v>
      </c>
      <c r="R271" s="252" t="s">
        <v>367</v>
      </c>
      <c r="S271" s="252" t="s">
        <v>367</v>
      </c>
      <c r="T271" s="252" t="s">
        <v>367</v>
      </c>
      <c r="U271" s="252" t="s">
        <v>367</v>
      </c>
      <c r="V271" s="252" t="s">
        <v>367</v>
      </c>
    </row>
    <row r="272" spans="1:22">
      <c r="A272" s="252">
        <v>212652</v>
      </c>
      <c r="B272" s="252" t="s">
        <v>81</v>
      </c>
      <c r="C272" s="252" t="s">
        <v>366</v>
      </c>
      <c r="D272" s="252" t="s">
        <v>366</v>
      </c>
      <c r="E272" s="252" t="s">
        <v>366</v>
      </c>
      <c r="F272" s="252" t="s">
        <v>366</v>
      </c>
      <c r="G272" s="252" t="s">
        <v>366</v>
      </c>
      <c r="H272" s="252" t="s">
        <v>366</v>
      </c>
      <c r="I272" s="252" t="s">
        <v>368</v>
      </c>
      <c r="J272" s="252" t="s">
        <v>366</v>
      </c>
      <c r="K272" s="252" t="s">
        <v>368</v>
      </c>
      <c r="L272" s="252" t="s">
        <v>366</v>
      </c>
      <c r="M272" s="252" t="s">
        <v>366</v>
      </c>
      <c r="N272" s="252" t="s">
        <v>366</v>
      </c>
      <c r="O272" s="252" t="s">
        <v>366</v>
      </c>
      <c r="P272" s="252" t="s">
        <v>367</v>
      </c>
      <c r="Q272" s="252" t="s">
        <v>366</v>
      </c>
      <c r="R272" s="252" t="s">
        <v>367</v>
      </c>
      <c r="S272" s="252" t="s">
        <v>367</v>
      </c>
      <c r="T272" s="252" t="s">
        <v>367</v>
      </c>
      <c r="U272" s="252" t="s">
        <v>367</v>
      </c>
      <c r="V272" s="252" t="s">
        <v>367</v>
      </c>
    </row>
    <row r="273" spans="1:22">
      <c r="A273" s="252">
        <v>213495</v>
      </c>
      <c r="B273" s="252" t="s">
        <v>81</v>
      </c>
      <c r="C273" s="252" t="s">
        <v>368</v>
      </c>
      <c r="D273" s="252" t="s">
        <v>368</v>
      </c>
      <c r="E273" s="252" t="s">
        <v>368</v>
      </c>
      <c r="F273" s="252" t="s">
        <v>366</v>
      </c>
      <c r="G273" s="252" t="s">
        <v>366</v>
      </c>
      <c r="H273" s="252" t="s">
        <v>368</v>
      </c>
      <c r="I273" s="252" t="s">
        <v>368</v>
      </c>
      <c r="J273" s="252" t="s">
        <v>366</v>
      </c>
      <c r="K273" s="252" t="s">
        <v>368</v>
      </c>
      <c r="L273" s="252" t="s">
        <v>368</v>
      </c>
      <c r="M273" s="252" t="s">
        <v>368</v>
      </c>
      <c r="N273" s="252" t="s">
        <v>368</v>
      </c>
      <c r="O273" s="252" t="s">
        <v>368</v>
      </c>
      <c r="P273" s="252" t="s">
        <v>368</v>
      </c>
      <c r="Q273" s="252" t="s">
        <v>366</v>
      </c>
      <c r="R273" s="252" t="s">
        <v>367</v>
      </c>
      <c r="S273" s="252" t="s">
        <v>367</v>
      </c>
      <c r="T273" s="252" t="s">
        <v>367</v>
      </c>
      <c r="U273" s="252" t="s">
        <v>367</v>
      </c>
      <c r="V273" s="252" t="s">
        <v>367</v>
      </c>
    </row>
    <row r="274" spans="1:22">
      <c r="A274" s="252">
        <v>209193</v>
      </c>
      <c r="B274" s="252" t="s">
        <v>81</v>
      </c>
      <c r="C274" s="252" t="s">
        <v>366</v>
      </c>
      <c r="D274" s="252" t="s">
        <v>366</v>
      </c>
      <c r="E274" s="252" t="s">
        <v>366</v>
      </c>
      <c r="F274" s="252" t="s">
        <v>366</v>
      </c>
      <c r="G274" s="252" t="s">
        <v>368</v>
      </c>
      <c r="H274" s="252" t="s">
        <v>366</v>
      </c>
      <c r="I274" s="252" t="s">
        <v>368</v>
      </c>
      <c r="J274" s="252" t="s">
        <v>368</v>
      </c>
      <c r="K274" s="252" t="s">
        <v>366</v>
      </c>
      <c r="L274" s="252" t="s">
        <v>368</v>
      </c>
      <c r="M274" s="252" t="s">
        <v>368</v>
      </c>
      <c r="N274" s="252" t="s">
        <v>366</v>
      </c>
      <c r="O274" s="252" t="s">
        <v>368</v>
      </c>
      <c r="P274" s="252" t="s">
        <v>366</v>
      </c>
      <c r="Q274" s="252" t="s">
        <v>366</v>
      </c>
      <c r="R274" s="252" t="s">
        <v>367</v>
      </c>
      <c r="S274" s="252" t="s">
        <v>367</v>
      </c>
      <c r="T274" s="252" t="s">
        <v>367</v>
      </c>
      <c r="U274" s="252" t="s">
        <v>367</v>
      </c>
      <c r="V274" s="252" t="s">
        <v>367</v>
      </c>
    </row>
    <row r="275" spans="1:22">
      <c r="A275" s="252">
        <v>208891</v>
      </c>
      <c r="B275" s="252" t="s">
        <v>81</v>
      </c>
      <c r="C275" s="252" t="s">
        <v>366</v>
      </c>
      <c r="D275" s="252" t="s">
        <v>366</v>
      </c>
      <c r="E275" s="252" t="s">
        <v>368</v>
      </c>
      <c r="F275" s="252" t="s">
        <v>368</v>
      </c>
      <c r="G275" s="252" t="s">
        <v>367</v>
      </c>
      <c r="H275" s="252" t="s">
        <v>368</v>
      </c>
      <c r="I275" s="252" t="s">
        <v>368</v>
      </c>
      <c r="J275" s="252" t="s">
        <v>368</v>
      </c>
      <c r="K275" s="252" t="s">
        <v>366</v>
      </c>
      <c r="L275" s="252" t="s">
        <v>368</v>
      </c>
      <c r="M275" s="252" t="s">
        <v>366</v>
      </c>
      <c r="N275" s="252" t="s">
        <v>366</v>
      </c>
      <c r="O275" s="252" t="s">
        <v>368</v>
      </c>
      <c r="P275" s="252" t="s">
        <v>366</v>
      </c>
      <c r="Q275" s="252" t="s">
        <v>366</v>
      </c>
      <c r="R275" s="252" t="s">
        <v>367</v>
      </c>
      <c r="S275" s="252" t="s">
        <v>367</v>
      </c>
      <c r="T275" s="252" t="s">
        <v>367</v>
      </c>
      <c r="U275" s="252" t="s">
        <v>367</v>
      </c>
      <c r="V275" s="252" t="s">
        <v>367</v>
      </c>
    </row>
    <row r="276" spans="1:22">
      <c r="A276" s="252">
        <v>214447</v>
      </c>
      <c r="B276" s="252" t="s">
        <v>81</v>
      </c>
      <c r="C276" s="252" t="s">
        <v>368</v>
      </c>
      <c r="D276" s="252" t="s">
        <v>368</v>
      </c>
      <c r="E276" s="252" t="s">
        <v>368</v>
      </c>
      <c r="F276" s="252" t="s">
        <v>368</v>
      </c>
      <c r="G276" s="252" t="s">
        <v>368</v>
      </c>
      <c r="H276" s="252" t="s">
        <v>368</v>
      </c>
      <c r="I276" s="252" t="s">
        <v>368</v>
      </c>
      <c r="J276" s="252" t="s">
        <v>368</v>
      </c>
      <c r="K276" s="252" t="s">
        <v>368</v>
      </c>
      <c r="L276" s="252" t="s">
        <v>368</v>
      </c>
      <c r="M276" s="252" t="s">
        <v>366</v>
      </c>
      <c r="N276" s="252" t="s">
        <v>368</v>
      </c>
      <c r="O276" s="252" t="s">
        <v>366</v>
      </c>
      <c r="P276" s="252" t="s">
        <v>366</v>
      </c>
      <c r="Q276" s="252" t="s">
        <v>366</v>
      </c>
      <c r="R276" s="252" t="s">
        <v>367</v>
      </c>
      <c r="S276" s="252" t="s">
        <v>367</v>
      </c>
      <c r="T276" s="252" t="s">
        <v>367</v>
      </c>
      <c r="U276" s="252" t="s">
        <v>367</v>
      </c>
      <c r="V276" s="252" t="s">
        <v>367</v>
      </c>
    </row>
    <row r="277" spans="1:22">
      <c r="A277" s="252">
        <v>210010</v>
      </c>
      <c r="B277" s="252" t="s">
        <v>81</v>
      </c>
      <c r="C277" s="252" t="s">
        <v>366</v>
      </c>
      <c r="D277" s="252" t="s">
        <v>368</v>
      </c>
      <c r="E277" s="252" t="s">
        <v>366</v>
      </c>
      <c r="F277" s="252" t="s">
        <v>368</v>
      </c>
      <c r="G277" s="252" t="s">
        <v>366</v>
      </c>
      <c r="H277" s="252" t="s">
        <v>367</v>
      </c>
      <c r="I277" s="252" t="s">
        <v>368</v>
      </c>
      <c r="J277" s="252" t="s">
        <v>366</v>
      </c>
      <c r="K277" s="252" t="s">
        <v>366</v>
      </c>
      <c r="L277" s="252" t="s">
        <v>368</v>
      </c>
      <c r="M277" s="252" t="s">
        <v>366</v>
      </c>
      <c r="N277" s="252" t="s">
        <v>366</v>
      </c>
      <c r="O277" s="252" t="s">
        <v>366</v>
      </c>
      <c r="P277" s="252" t="s">
        <v>366</v>
      </c>
      <c r="Q277" s="252" t="s">
        <v>366</v>
      </c>
      <c r="R277" s="252" t="s">
        <v>367</v>
      </c>
      <c r="S277" s="252" t="s">
        <v>367</v>
      </c>
      <c r="T277" s="252" t="s">
        <v>367</v>
      </c>
      <c r="U277" s="252" t="s">
        <v>367</v>
      </c>
      <c r="V277" s="252" t="s">
        <v>367</v>
      </c>
    </row>
    <row r="278" spans="1:22">
      <c r="A278" s="253">
        <v>208767</v>
      </c>
      <c r="B278" s="252" t="s">
        <v>81</v>
      </c>
      <c r="C278" s="252" t="s">
        <v>366</v>
      </c>
      <c r="D278" s="252" t="s">
        <v>366</v>
      </c>
      <c r="E278" s="252" t="s">
        <v>368</v>
      </c>
      <c r="F278" s="252" t="s">
        <v>368</v>
      </c>
      <c r="G278" s="252" t="s">
        <v>366</v>
      </c>
      <c r="H278" s="252" t="s">
        <v>368</v>
      </c>
      <c r="I278" s="252" t="s">
        <v>368</v>
      </c>
      <c r="J278" s="252" t="s">
        <v>366</v>
      </c>
      <c r="K278" s="252" t="s">
        <v>366</v>
      </c>
      <c r="L278" s="252" t="s">
        <v>368</v>
      </c>
      <c r="M278" s="252" t="s">
        <v>368</v>
      </c>
      <c r="N278" s="252" t="s">
        <v>368</v>
      </c>
      <c r="O278" s="252" t="s">
        <v>368</v>
      </c>
      <c r="P278" s="252" t="s">
        <v>367</v>
      </c>
      <c r="Q278" s="252" t="s">
        <v>367</v>
      </c>
      <c r="R278" s="252" t="s">
        <v>368</v>
      </c>
      <c r="S278" s="252" t="s">
        <v>367</v>
      </c>
      <c r="T278" s="252" t="s">
        <v>367</v>
      </c>
      <c r="U278" s="252" t="s">
        <v>367</v>
      </c>
      <c r="V278" s="252" t="s">
        <v>367</v>
      </c>
    </row>
    <row r="279" spans="1:22">
      <c r="A279" s="252">
        <v>213908</v>
      </c>
      <c r="B279" s="252" t="s">
        <v>81</v>
      </c>
      <c r="C279" s="252" t="s">
        <v>368</v>
      </c>
      <c r="D279" s="252" t="s">
        <v>368</v>
      </c>
      <c r="E279" s="252" t="s">
        <v>368</v>
      </c>
      <c r="F279" s="252" t="s">
        <v>368</v>
      </c>
      <c r="G279" s="252" t="s">
        <v>368</v>
      </c>
      <c r="H279" s="252" t="s">
        <v>368</v>
      </c>
      <c r="I279" s="252" t="s">
        <v>368</v>
      </c>
      <c r="J279" s="252" t="s">
        <v>368</v>
      </c>
      <c r="K279" s="252" t="s">
        <v>368</v>
      </c>
      <c r="L279" s="252" t="s">
        <v>367</v>
      </c>
      <c r="M279" s="252" t="s">
        <v>367</v>
      </c>
      <c r="N279" s="252" t="s">
        <v>368</v>
      </c>
      <c r="O279" s="252" t="s">
        <v>367</v>
      </c>
      <c r="P279" s="252" t="s">
        <v>368</v>
      </c>
      <c r="Q279" s="252" t="s">
        <v>367</v>
      </c>
      <c r="R279" s="252" t="s">
        <v>368</v>
      </c>
      <c r="S279" s="252" t="s">
        <v>367</v>
      </c>
      <c r="T279" s="252" t="s">
        <v>367</v>
      </c>
      <c r="U279" s="252" t="s">
        <v>367</v>
      </c>
      <c r="V279" s="252" t="s">
        <v>367</v>
      </c>
    </row>
    <row r="280" spans="1:22">
      <c r="A280" s="252">
        <v>211675</v>
      </c>
      <c r="B280" s="252" t="s">
        <v>81</v>
      </c>
      <c r="C280" s="252" t="s">
        <v>367</v>
      </c>
      <c r="D280" s="252" t="s">
        <v>368</v>
      </c>
      <c r="E280" s="252" t="s">
        <v>368</v>
      </c>
      <c r="F280" s="252" t="s">
        <v>367</v>
      </c>
      <c r="G280" s="252" t="s">
        <v>368</v>
      </c>
      <c r="H280" s="252" t="s">
        <v>368</v>
      </c>
      <c r="I280" s="252" t="s">
        <v>368</v>
      </c>
      <c r="J280" s="252" t="s">
        <v>367</v>
      </c>
      <c r="K280" s="252" t="s">
        <v>368</v>
      </c>
      <c r="L280" s="252" t="s">
        <v>366</v>
      </c>
      <c r="M280" s="252" t="s">
        <v>367</v>
      </c>
      <c r="N280" s="252" t="s">
        <v>366</v>
      </c>
      <c r="O280" s="252" t="s">
        <v>368</v>
      </c>
      <c r="P280" s="252" t="s">
        <v>367</v>
      </c>
      <c r="Q280" s="252" t="s">
        <v>367</v>
      </c>
      <c r="R280" s="252" t="s">
        <v>367</v>
      </c>
      <c r="S280" s="252" t="s">
        <v>368</v>
      </c>
      <c r="T280" s="252" t="s">
        <v>367</v>
      </c>
      <c r="U280" s="252" t="s">
        <v>367</v>
      </c>
      <c r="V280" s="252" t="s">
        <v>367</v>
      </c>
    </row>
    <row r="281" spans="1:22">
      <c r="A281" s="252">
        <v>213540</v>
      </c>
      <c r="B281" s="252" t="s">
        <v>81</v>
      </c>
      <c r="C281" s="252" t="s">
        <v>368</v>
      </c>
      <c r="D281" s="252" t="s">
        <v>368</v>
      </c>
      <c r="E281" s="252" t="s">
        <v>366</v>
      </c>
      <c r="F281" s="252" t="s">
        <v>366</v>
      </c>
      <c r="G281" s="252" t="s">
        <v>368</v>
      </c>
      <c r="H281" s="252" t="s">
        <v>368</v>
      </c>
      <c r="I281" s="252" t="s">
        <v>368</v>
      </c>
      <c r="J281" s="252" t="s">
        <v>366</v>
      </c>
      <c r="K281" s="252" t="s">
        <v>368</v>
      </c>
      <c r="L281" s="252" t="s">
        <v>367</v>
      </c>
      <c r="M281" s="252" t="s">
        <v>367</v>
      </c>
      <c r="N281" s="252" t="s">
        <v>368</v>
      </c>
      <c r="O281" s="252" t="s">
        <v>368</v>
      </c>
      <c r="P281" s="252" t="s">
        <v>368</v>
      </c>
      <c r="Q281" s="252" t="s">
        <v>367</v>
      </c>
      <c r="R281" s="252" t="s">
        <v>367</v>
      </c>
      <c r="S281" s="252" t="s">
        <v>368</v>
      </c>
      <c r="T281" s="252" t="s">
        <v>367</v>
      </c>
      <c r="U281" s="252" t="s">
        <v>367</v>
      </c>
      <c r="V281" s="252" t="s">
        <v>367</v>
      </c>
    </row>
    <row r="282" spans="1:22">
      <c r="A282" s="252">
        <v>213556</v>
      </c>
      <c r="B282" s="252" t="s">
        <v>81</v>
      </c>
      <c r="C282" s="252" t="s">
        <v>368</v>
      </c>
      <c r="D282" s="252" t="s">
        <v>368</v>
      </c>
      <c r="E282" s="252" t="s">
        <v>368</v>
      </c>
      <c r="F282" s="252" t="s">
        <v>367</v>
      </c>
      <c r="G282" s="252" t="s">
        <v>368</v>
      </c>
      <c r="H282" s="252" t="s">
        <v>368</v>
      </c>
      <c r="I282" s="252" t="s">
        <v>368</v>
      </c>
      <c r="J282" s="252" t="s">
        <v>367</v>
      </c>
      <c r="K282" s="252" t="s">
        <v>368</v>
      </c>
      <c r="L282" s="252" t="s">
        <v>368</v>
      </c>
      <c r="M282" s="252" t="s">
        <v>368</v>
      </c>
      <c r="N282" s="252" t="s">
        <v>366</v>
      </c>
      <c r="O282" s="252" t="s">
        <v>368</v>
      </c>
      <c r="P282" s="252" t="s">
        <v>368</v>
      </c>
      <c r="Q282" s="252" t="s">
        <v>368</v>
      </c>
      <c r="R282" s="252" t="s">
        <v>367</v>
      </c>
      <c r="S282" s="252" t="s">
        <v>368</v>
      </c>
      <c r="T282" s="252" t="s">
        <v>367</v>
      </c>
      <c r="U282" s="252" t="s">
        <v>367</v>
      </c>
      <c r="V282" s="252" t="s">
        <v>367</v>
      </c>
    </row>
    <row r="283" spans="1:22">
      <c r="A283" s="252">
        <v>213610</v>
      </c>
      <c r="B283" s="252" t="s">
        <v>81</v>
      </c>
      <c r="C283" s="252" t="s">
        <v>368</v>
      </c>
      <c r="D283" s="252" t="s">
        <v>368</v>
      </c>
      <c r="E283" s="252" t="s">
        <v>366</v>
      </c>
      <c r="F283" s="252" t="s">
        <v>367</v>
      </c>
      <c r="G283" s="252" t="s">
        <v>368</v>
      </c>
      <c r="H283" s="252" t="s">
        <v>368</v>
      </c>
      <c r="I283" s="252" t="s">
        <v>366</v>
      </c>
      <c r="J283" s="252" t="s">
        <v>367</v>
      </c>
      <c r="K283" s="252" t="s">
        <v>368</v>
      </c>
      <c r="L283" s="252" t="s">
        <v>368</v>
      </c>
      <c r="M283" s="252" t="s">
        <v>368</v>
      </c>
      <c r="N283" s="252" t="s">
        <v>366</v>
      </c>
      <c r="O283" s="252" t="s">
        <v>366</v>
      </c>
      <c r="P283" s="252" t="s">
        <v>366</v>
      </c>
      <c r="Q283" s="252" t="s">
        <v>368</v>
      </c>
      <c r="R283" s="252" t="s">
        <v>367</v>
      </c>
      <c r="S283" s="252" t="s">
        <v>368</v>
      </c>
      <c r="T283" s="252" t="s">
        <v>367</v>
      </c>
      <c r="U283" s="252" t="s">
        <v>367</v>
      </c>
      <c r="V283" s="252" t="s">
        <v>367</v>
      </c>
    </row>
    <row r="284" spans="1:22">
      <c r="A284" s="252">
        <v>210396</v>
      </c>
      <c r="B284" s="252" t="s">
        <v>81</v>
      </c>
      <c r="C284" s="252" t="s">
        <v>368</v>
      </c>
      <c r="D284" s="252" t="s">
        <v>366</v>
      </c>
      <c r="E284" s="252" t="s">
        <v>366</v>
      </c>
      <c r="F284" s="252" t="s">
        <v>368</v>
      </c>
      <c r="G284" s="252" t="s">
        <v>368</v>
      </c>
      <c r="H284" s="252" t="s">
        <v>368</v>
      </c>
      <c r="I284" s="252" t="s">
        <v>368</v>
      </c>
      <c r="J284" s="252" t="s">
        <v>367</v>
      </c>
      <c r="K284" s="252" t="s">
        <v>366</v>
      </c>
      <c r="L284" s="252" t="s">
        <v>368</v>
      </c>
      <c r="M284" s="252" t="s">
        <v>368</v>
      </c>
      <c r="N284" s="252" t="s">
        <v>367</v>
      </c>
      <c r="O284" s="252" t="s">
        <v>367</v>
      </c>
      <c r="P284" s="252" t="s">
        <v>367</v>
      </c>
      <c r="Q284" s="252" t="s">
        <v>368</v>
      </c>
      <c r="R284" s="252" t="s">
        <v>368</v>
      </c>
      <c r="S284" s="252" t="s">
        <v>368</v>
      </c>
      <c r="T284" s="252" t="s">
        <v>367</v>
      </c>
      <c r="U284" s="252" t="s">
        <v>367</v>
      </c>
      <c r="V284" s="252" t="s">
        <v>367</v>
      </c>
    </row>
    <row r="285" spans="1:22">
      <c r="A285" s="253">
        <v>211510</v>
      </c>
      <c r="B285" s="252" t="s">
        <v>81</v>
      </c>
      <c r="C285" s="252" t="s">
        <v>368</v>
      </c>
      <c r="D285" s="252" t="s">
        <v>368</v>
      </c>
      <c r="E285" s="252" t="s">
        <v>368</v>
      </c>
      <c r="F285" s="252" t="s">
        <v>368</v>
      </c>
      <c r="G285" s="252" t="s">
        <v>366</v>
      </c>
      <c r="H285" s="252" t="s">
        <v>368</v>
      </c>
      <c r="I285" s="252" t="s">
        <v>366</v>
      </c>
      <c r="J285" s="252" t="s">
        <v>366</v>
      </c>
      <c r="K285" s="252" t="s">
        <v>368</v>
      </c>
      <c r="L285" s="252" t="s">
        <v>366</v>
      </c>
      <c r="M285" s="252" t="s">
        <v>368</v>
      </c>
      <c r="N285" s="252" t="s">
        <v>366</v>
      </c>
      <c r="O285" s="252" t="s">
        <v>368</v>
      </c>
      <c r="P285" s="252" t="s">
        <v>367</v>
      </c>
      <c r="Q285" s="252" t="s">
        <v>367</v>
      </c>
      <c r="R285" s="252" t="s">
        <v>367</v>
      </c>
      <c r="S285" s="252" t="s">
        <v>367</v>
      </c>
      <c r="T285" s="252" t="s">
        <v>367</v>
      </c>
      <c r="U285" s="252" t="s">
        <v>367</v>
      </c>
      <c r="V285" s="252" t="s">
        <v>368</v>
      </c>
    </row>
    <row r="286" spans="1:22">
      <c r="A286" s="252">
        <v>213078</v>
      </c>
      <c r="B286" s="252" t="s">
        <v>81</v>
      </c>
      <c r="C286" s="252" t="s">
        <v>366</v>
      </c>
      <c r="D286" s="252" t="s">
        <v>368</v>
      </c>
      <c r="E286" s="252" t="s">
        <v>368</v>
      </c>
      <c r="F286" s="252" t="s">
        <v>366</v>
      </c>
      <c r="G286" s="252" t="s">
        <v>368</v>
      </c>
      <c r="H286" s="252" t="s">
        <v>366</v>
      </c>
      <c r="I286" s="252" t="s">
        <v>368</v>
      </c>
      <c r="J286" s="252" t="s">
        <v>366</v>
      </c>
      <c r="K286" s="252" t="s">
        <v>368</v>
      </c>
      <c r="L286" s="252" t="s">
        <v>366</v>
      </c>
      <c r="M286" s="252" t="s">
        <v>368</v>
      </c>
      <c r="N286" s="252" t="s">
        <v>368</v>
      </c>
      <c r="O286" s="252" t="s">
        <v>366</v>
      </c>
      <c r="P286" s="252" t="s">
        <v>368</v>
      </c>
      <c r="Q286" s="252" t="s">
        <v>368</v>
      </c>
      <c r="R286" s="252" t="s">
        <v>367</v>
      </c>
      <c r="S286" s="252" t="s">
        <v>367</v>
      </c>
      <c r="T286" s="252" t="s">
        <v>367</v>
      </c>
      <c r="U286" s="252" t="s">
        <v>367</v>
      </c>
      <c r="V286" s="252" t="s">
        <v>368</v>
      </c>
    </row>
    <row r="287" spans="1:22">
      <c r="A287" s="253">
        <v>211608</v>
      </c>
      <c r="B287" s="252" t="s">
        <v>81</v>
      </c>
      <c r="C287" s="252" t="s">
        <v>366</v>
      </c>
      <c r="D287" s="252" t="s">
        <v>368</v>
      </c>
      <c r="E287" s="252" t="s">
        <v>368</v>
      </c>
      <c r="F287" s="252" t="s">
        <v>366</v>
      </c>
      <c r="G287" s="252" t="s">
        <v>368</v>
      </c>
      <c r="H287" s="252" t="s">
        <v>366</v>
      </c>
      <c r="I287" s="252" t="s">
        <v>368</v>
      </c>
      <c r="J287" s="252" t="s">
        <v>366</v>
      </c>
      <c r="K287" s="252" t="s">
        <v>366</v>
      </c>
      <c r="L287" s="252" t="s">
        <v>368</v>
      </c>
      <c r="M287" s="252" t="s">
        <v>367</v>
      </c>
      <c r="N287" s="252" t="s">
        <v>367</v>
      </c>
      <c r="O287" s="252" t="s">
        <v>368</v>
      </c>
      <c r="P287" s="252" t="s">
        <v>367</v>
      </c>
      <c r="Q287" s="252" t="s">
        <v>367</v>
      </c>
      <c r="R287" s="252" t="s">
        <v>368</v>
      </c>
      <c r="S287" s="252" t="s">
        <v>367</v>
      </c>
      <c r="T287" s="252" t="s">
        <v>367</v>
      </c>
      <c r="U287" s="252" t="s">
        <v>367</v>
      </c>
      <c r="V287" s="252" t="s">
        <v>368</v>
      </c>
    </row>
    <row r="288" spans="1:22">
      <c r="A288" s="252">
        <v>212058</v>
      </c>
      <c r="B288" s="252" t="s">
        <v>81</v>
      </c>
      <c r="C288" s="252" t="s">
        <v>366</v>
      </c>
      <c r="D288" s="252" t="s">
        <v>366</v>
      </c>
      <c r="E288" s="252" t="s">
        <v>366</v>
      </c>
      <c r="F288" s="252" t="s">
        <v>366</v>
      </c>
      <c r="G288" s="252" t="s">
        <v>368</v>
      </c>
      <c r="H288" s="252" t="s">
        <v>368</v>
      </c>
      <c r="I288" s="252" t="s">
        <v>368</v>
      </c>
      <c r="J288" s="252" t="s">
        <v>366</v>
      </c>
      <c r="K288" s="252" t="s">
        <v>366</v>
      </c>
      <c r="L288" s="252" t="s">
        <v>366</v>
      </c>
      <c r="M288" s="252" t="s">
        <v>367</v>
      </c>
      <c r="N288" s="252" t="s">
        <v>368</v>
      </c>
      <c r="O288" s="252" t="s">
        <v>368</v>
      </c>
      <c r="P288" s="252" t="s">
        <v>368</v>
      </c>
      <c r="Q288" s="252" t="s">
        <v>368</v>
      </c>
      <c r="R288" s="252" t="s">
        <v>368</v>
      </c>
      <c r="S288" s="252" t="s">
        <v>367</v>
      </c>
      <c r="T288" s="252" t="s">
        <v>367</v>
      </c>
      <c r="U288" s="252" t="s">
        <v>367</v>
      </c>
      <c r="V288" s="252" t="s">
        <v>368</v>
      </c>
    </row>
    <row r="289" spans="1:22">
      <c r="A289" s="253">
        <v>206290</v>
      </c>
      <c r="B289" s="252" t="s">
        <v>81</v>
      </c>
      <c r="C289" s="252" t="s">
        <v>368</v>
      </c>
      <c r="D289" s="252" t="s">
        <v>368</v>
      </c>
      <c r="E289" s="252" t="s">
        <v>366</v>
      </c>
      <c r="F289" s="252" t="s">
        <v>368</v>
      </c>
      <c r="G289" s="252" t="s">
        <v>368</v>
      </c>
      <c r="H289" s="252" t="s">
        <v>368</v>
      </c>
      <c r="I289" s="252" t="s">
        <v>368</v>
      </c>
      <c r="J289" s="252" t="s">
        <v>366</v>
      </c>
      <c r="K289" s="252" t="s">
        <v>366</v>
      </c>
      <c r="L289" s="252" t="s">
        <v>366</v>
      </c>
      <c r="M289" s="252" t="s">
        <v>367</v>
      </c>
      <c r="N289" s="252" t="s">
        <v>368</v>
      </c>
      <c r="O289" s="252" t="s">
        <v>366</v>
      </c>
      <c r="P289" s="252" t="s">
        <v>368</v>
      </c>
      <c r="Q289" s="252" t="s">
        <v>368</v>
      </c>
      <c r="R289" s="252" t="s">
        <v>366</v>
      </c>
      <c r="S289" s="252" t="s">
        <v>367</v>
      </c>
      <c r="T289" s="252" t="s">
        <v>367</v>
      </c>
      <c r="U289" s="252" t="s">
        <v>367</v>
      </c>
      <c r="V289" s="252" t="s">
        <v>368</v>
      </c>
    </row>
    <row r="290" spans="1:22">
      <c r="A290" s="253">
        <v>212461</v>
      </c>
      <c r="B290" s="252" t="s">
        <v>81</v>
      </c>
      <c r="C290" s="252" t="s">
        <v>366</v>
      </c>
      <c r="D290" s="252" t="s">
        <v>368</v>
      </c>
      <c r="E290" s="252" t="s">
        <v>366</v>
      </c>
      <c r="F290" s="252" t="s">
        <v>366</v>
      </c>
      <c r="G290" s="252" t="s">
        <v>368</v>
      </c>
      <c r="H290" s="252" t="s">
        <v>367</v>
      </c>
      <c r="I290" s="252" t="s">
        <v>368</v>
      </c>
      <c r="J290" s="252" t="s">
        <v>366</v>
      </c>
      <c r="K290" s="252" t="s">
        <v>366</v>
      </c>
      <c r="L290" s="252" t="s">
        <v>366</v>
      </c>
      <c r="M290" s="252" t="s">
        <v>367</v>
      </c>
      <c r="N290" s="252" t="s">
        <v>367</v>
      </c>
      <c r="O290" s="252" t="s">
        <v>367</v>
      </c>
      <c r="P290" s="252" t="s">
        <v>367</v>
      </c>
      <c r="Q290" s="252" t="s">
        <v>367</v>
      </c>
      <c r="R290" s="252" t="s">
        <v>367</v>
      </c>
      <c r="S290" s="252" t="s">
        <v>368</v>
      </c>
      <c r="T290" s="252" t="s">
        <v>367</v>
      </c>
      <c r="U290" s="252" t="s">
        <v>367</v>
      </c>
      <c r="V290" s="252" t="s">
        <v>368</v>
      </c>
    </row>
    <row r="291" spans="1:22">
      <c r="A291" s="252">
        <v>213801</v>
      </c>
      <c r="B291" s="252" t="s">
        <v>81</v>
      </c>
      <c r="C291" s="252" t="s">
        <v>368</v>
      </c>
      <c r="D291" s="252" t="s">
        <v>366</v>
      </c>
      <c r="E291" s="252" t="s">
        <v>366</v>
      </c>
      <c r="F291" s="252" t="s">
        <v>366</v>
      </c>
      <c r="G291" s="252" t="s">
        <v>368</v>
      </c>
      <c r="H291" s="252" t="s">
        <v>368</v>
      </c>
      <c r="I291" s="252" t="s">
        <v>368</v>
      </c>
      <c r="J291" s="252" t="s">
        <v>366</v>
      </c>
      <c r="K291" s="252" t="s">
        <v>368</v>
      </c>
      <c r="L291" s="252" t="s">
        <v>368</v>
      </c>
      <c r="M291" s="252" t="s">
        <v>366</v>
      </c>
      <c r="N291" s="252" t="s">
        <v>368</v>
      </c>
      <c r="O291" s="252" t="s">
        <v>366</v>
      </c>
      <c r="P291" s="252" t="s">
        <v>367</v>
      </c>
      <c r="Q291" s="252" t="s">
        <v>368</v>
      </c>
      <c r="R291" s="252" t="s">
        <v>367</v>
      </c>
      <c r="S291" s="252" t="s">
        <v>368</v>
      </c>
      <c r="T291" s="252" t="s">
        <v>367</v>
      </c>
      <c r="U291" s="252" t="s">
        <v>367</v>
      </c>
      <c r="V291" s="252" t="s">
        <v>368</v>
      </c>
    </row>
    <row r="292" spans="1:22">
      <c r="A292" s="252">
        <v>212551</v>
      </c>
      <c r="B292" s="252" t="s">
        <v>81</v>
      </c>
      <c r="C292" s="252" t="s">
        <v>368</v>
      </c>
      <c r="D292" s="252" t="s">
        <v>368</v>
      </c>
      <c r="E292" s="252" t="s">
        <v>366</v>
      </c>
      <c r="F292" s="252" t="s">
        <v>366</v>
      </c>
      <c r="G292" s="252" t="s">
        <v>367</v>
      </c>
      <c r="H292" s="252" t="s">
        <v>367</v>
      </c>
      <c r="I292" s="252" t="s">
        <v>368</v>
      </c>
      <c r="J292" s="252" t="s">
        <v>367</v>
      </c>
      <c r="K292" s="252" t="s">
        <v>368</v>
      </c>
      <c r="L292" s="252" t="s">
        <v>368</v>
      </c>
      <c r="M292" s="252" t="s">
        <v>368</v>
      </c>
      <c r="N292" s="252" t="s">
        <v>368</v>
      </c>
      <c r="O292" s="252" t="s">
        <v>367</v>
      </c>
      <c r="P292" s="252" t="s">
        <v>368</v>
      </c>
      <c r="Q292" s="252" t="s">
        <v>368</v>
      </c>
      <c r="R292" s="252" t="s">
        <v>367</v>
      </c>
      <c r="S292" s="252" t="s">
        <v>368</v>
      </c>
      <c r="T292" s="252" t="s">
        <v>367</v>
      </c>
      <c r="U292" s="252" t="s">
        <v>367</v>
      </c>
      <c r="V292" s="252" t="s">
        <v>368</v>
      </c>
    </row>
    <row r="293" spans="1:22">
      <c r="A293" s="252">
        <v>214454</v>
      </c>
      <c r="B293" s="252" t="s">
        <v>81</v>
      </c>
      <c r="C293" s="252" t="s">
        <v>368</v>
      </c>
      <c r="D293" s="252" t="s">
        <v>368</v>
      </c>
      <c r="E293" s="252" t="s">
        <v>366</v>
      </c>
      <c r="F293" s="252" t="s">
        <v>366</v>
      </c>
      <c r="G293" s="252" t="s">
        <v>366</v>
      </c>
      <c r="H293" s="252" t="s">
        <v>368</v>
      </c>
      <c r="I293" s="252" t="s">
        <v>367</v>
      </c>
      <c r="J293" s="252" t="s">
        <v>367</v>
      </c>
      <c r="K293" s="252" t="s">
        <v>366</v>
      </c>
      <c r="L293" s="252" t="s">
        <v>368</v>
      </c>
      <c r="M293" s="252" t="s">
        <v>367</v>
      </c>
      <c r="N293" s="252" t="s">
        <v>367</v>
      </c>
      <c r="O293" s="252" t="s">
        <v>368</v>
      </c>
      <c r="P293" s="252" t="s">
        <v>366</v>
      </c>
      <c r="Q293" s="252" t="s">
        <v>368</v>
      </c>
      <c r="R293" s="252" t="s">
        <v>367</v>
      </c>
      <c r="S293" s="252" t="s">
        <v>368</v>
      </c>
      <c r="T293" s="252" t="s">
        <v>367</v>
      </c>
      <c r="U293" s="252" t="s">
        <v>367</v>
      </c>
      <c r="V293" s="252" t="s">
        <v>368</v>
      </c>
    </row>
    <row r="294" spans="1:22">
      <c r="A294" s="253">
        <v>210258</v>
      </c>
      <c r="B294" s="252" t="s">
        <v>81</v>
      </c>
      <c r="C294" s="252" t="s">
        <v>366</v>
      </c>
      <c r="D294" s="252" t="s">
        <v>366</v>
      </c>
      <c r="E294" s="252" t="s">
        <v>368</v>
      </c>
      <c r="F294" s="252" t="s">
        <v>366</v>
      </c>
      <c r="G294" s="252" t="s">
        <v>367</v>
      </c>
      <c r="H294" s="252" t="s">
        <v>367</v>
      </c>
      <c r="I294" s="252" t="s">
        <v>366</v>
      </c>
      <c r="J294" s="252" t="s">
        <v>366</v>
      </c>
      <c r="K294" s="252" t="s">
        <v>366</v>
      </c>
      <c r="L294" s="252" t="s">
        <v>366</v>
      </c>
      <c r="M294" s="252" t="s">
        <v>367</v>
      </c>
      <c r="N294" s="252" t="s">
        <v>368</v>
      </c>
      <c r="O294" s="252" t="s">
        <v>366</v>
      </c>
      <c r="P294" s="252" t="s">
        <v>367</v>
      </c>
      <c r="Q294" s="252" t="s">
        <v>367</v>
      </c>
      <c r="R294" s="252" t="s">
        <v>367</v>
      </c>
      <c r="S294" s="252" t="s">
        <v>367</v>
      </c>
      <c r="T294" s="252" t="s">
        <v>367</v>
      </c>
      <c r="U294" s="252" t="s">
        <v>367</v>
      </c>
      <c r="V294" s="252" t="s">
        <v>366</v>
      </c>
    </row>
    <row r="295" spans="1:22">
      <c r="A295" s="253">
        <v>210286</v>
      </c>
      <c r="B295" s="252" t="s">
        <v>81</v>
      </c>
      <c r="C295" s="252" t="s">
        <v>366</v>
      </c>
      <c r="D295" s="252" t="s">
        <v>366</v>
      </c>
      <c r="E295" s="252" t="s">
        <v>368</v>
      </c>
      <c r="F295" s="252" t="s">
        <v>366</v>
      </c>
      <c r="G295" s="252" t="s">
        <v>368</v>
      </c>
      <c r="H295" s="252" t="s">
        <v>368</v>
      </c>
      <c r="I295" s="252" t="s">
        <v>366</v>
      </c>
      <c r="J295" s="252" t="s">
        <v>366</v>
      </c>
      <c r="K295" s="252" t="s">
        <v>366</v>
      </c>
      <c r="L295" s="252" t="s">
        <v>368</v>
      </c>
      <c r="M295" s="252" t="s">
        <v>366</v>
      </c>
      <c r="N295" s="252" t="s">
        <v>368</v>
      </c>
      <c r="O295" s="252" t="s">
        <v>368</v>
      </c>
      <c r="P295" s="252" t="s">
        <v>366</v>
      </c>
      <c r="Q295" s="252" t="s">
        <v>367</v>
      </c>
      <c r="R295" s="252" t="s">
        <v>367</v>
      </c>
      <c r="S295" s="252" t="s">
        <v>366</v>
      </c>
      <c r="T295" s="252" t="s">
        <v>367</v>
      </c>
      <c r="U295" s="252" t="s">
        <v>367</v>
      </c>
      <c r="V295" s="252" t="s">
        <v>366</v>
      </c>
    </row>
    <row r="296" spans="1:22">
      <c r="A296" s="252">
        <v>210645</v>
      </c>
      <c r="B296" s="252" t="s">
        <v>81</v>
      </c>
      <c r="C296" s="252" t="s">
        <v>368</v>
      </c>
      <c r="D296" s="252" t="s">
        <v>368</v>
      </c>
      <c r="E296" s="252" t="s">
        <v>368</v>
      </c>
      <c r="F296" s="252" t="s">
        <v>368</v>
      </c>
      <c r="G296" s="252" t="s">
        <v>368</v>
      </c>
      <c r="H296" s="252" t="s">
        <v>366</v>
      </c>
      <c r="I296" s="252" t="s">
        <v>366</v>
      </c>
      <c r="J296" s="252" t="s">
        <v>366</v>
      </c>
      <c r="K296" s="252" t="s">
        <v>368</v>
      </c>
      <c r="L296" s="252" t="s">
        <v>368</v>
      </c>
      <c r="M296" s="252" t="s">
        <v>367</v>
      </c>
      <c r="N296" s="252" t="s">
        <v>367</v>
      </c>
      <c r="O296" s="252" t="s">
        <v>368</v>
      </c>
      <c r="P296" s="252" t="s">
        <v>367</v>
      </c>
      <c r="Q296" s="252" t="s">
        <v>367</v>
      </c>
      <c r="R296" s="252" t="s">
        <v>367</v>
      </c>
      <c r="S296" s="252" t="s">
        <v>367</v>
      </c>
      <c r="T296" s="252" t="s">
        <v>367</v>
      </c>
      <c r="U296" s="252" t="s">
        <v>368</v>
      </c>
      <c r="V296" s="252" t="s">
        <v>367</v>
      </c>
    </row>
    <row r="297" spans="1:22">
      <c r="A297" s="252">
        <v>214322</v>
      </c>
      <c r="B297" s="252" t="s">
        <v>81</v>
      </c>
      <c r="C297" s="252" t="s">
        <v>367</v>
      </c>
      <c r="D297" s="252" t="s">
        <v>368</v>
      </c>
      <c r="E297" s="252" t="s">
        <v>366</v>
      </c>
      <c r="F297" s="252" t="s">
        <v>368</v>
      </c>
      <c r="G297" s="252" t="s">
        <v>367</v>
      </c>
      <c r="H297" s="252" t="s">
        <v>367</v>
      </c>
      <c r="I297" s="252" t="s">
        <v>368</v>
      </c>
      <c r="J297" s="252" t="s">
        <v>366</v>
      </c>
      <c r="K297" s="252" t="s">
        <v>368</v>
      </c>
      <c r="L297" s="252" t="s">
        <v>368</v>
      </c>
      <c r="M297" s="252" t="s">
        <v>368</v>
      </c>
      <c r="N297" s="252" t="s">
        <v>366</v>
      </c>
      <c r="O297" s="252" t="s">
        <v>368</v>
      </c>
      <c r="P297" s="252" t="s">
        <v>367</v>
      </c>
      <c r="Q297" s="252" t="s">
        <v>367</v>
      </c>
      <c r="R297" s="252" t="s">
        <v>367</v>
      </c>
      <c r="S297" s="252" t="s">
        <v>367</v>
      </c>
      <c r="T297" s="252" t="s">
        <v>367</v>
      </c>
      <c r="U297" s="252" t="s">
        <v>368</v>
      </c>
      <c r="V297" s="252" t="s">
        <v>367</v>
      </c>
    </row>
    <row r="298" spans="1:22">
      <c r="A298" s="252">
        <v>212513</v>
      </c>
      <c r="B298" s="252" t="s">
        <v>81</v>
      </c>
      <c r="C298" s="252" t="s">
        <v>366</v>
      </c>
      <c r="D298" s="252" t="s">
        <v>368</v>
      </c>
      <c r="E298" s="252" t="s">
        <v>366</v>
      </c>
      <c r="F298" s="252" t="s">
        <v>366</v>
      </c>
      <c r="G298" s="252" t="s">
        <v>367</v>
      </c>
      <c r="H298" s="252" t="s">
        <v>368</v>
      </c>
      <c r="I298" s="252" t="s">
        <v>366</v>
      </c>
      <c r="J298" s="252" t="s">
        <v>367</v>
      </c>
      <c r="K298" s="252" t="s">
        <v>368</v>
      </c>
      <c r="L298" s="252" t="s">
        <v>367</v>
      </c>
      <c r="M298" s="252" t="s">
        <v>368</v>
      </c>
      <c r="N298" s="252" t="s">
        <v>368</v>
      </c>
      <c r="O298" s="252" t="s">
        <v>368</v>
      </c>
      <c r="P298" s="252" t="s">
        <v>366</v>
      </c>
      <c r="Q298" s="252" t="s">
        <v>367</v>
      </c>
      <c r="R298" s="252" t="s">
        <v>367</v>
      </c>
      <c r="S298" s="252" t="s">
        <v>367</v>
      </c>
      <c r="T298" s="252" t="s">
        <v>367</v>
      </c>
      <c r="U298" s="252" t="s">
        <v>368</v>
      </c>
      <c r="V298" s="252" t="s">
        <v>367</v>
      </c>
    </row>
    <row r="299" spans="1:22">
      <c r="A299" s="252">
        <v>213137</v>
      </c>
      <c r="B299" s="252" t="s">
        <v>81</v>
      </c>
      <c r="C299" s="252" t="s">
        <v>368</v>
      </c>
      <c r="D299" s="252" t="s">
        <v>367</v>
      </c>
      <c r="E299" s="252" t="s">
        <v>368</v>
      </c>
      <c r="F299" s="252" t="s">
        <v>368</v>
      </c>
      <c r="G299" s="252" t="s">
        <v>367</v>
      </c>
      <c r="H299" s="252" t="s">
        <v>367</v>
      </c>
      <c r="I299" s="252" t="s">
        <v>368</v>
      </c>
      <c r="J299" s="252" t="s">
        <v>368</v>
      </c>
      <c r="K299" s="252" t="s">
        <v>368</v>
      </c>
      <c r="L299" s="252" t="s">
        <v>368</v>
      </c>
      <c r="M299" s="252" t="s">
        <v>367</v>
      </c>
      <c r="N299" s="252" t="s">
        <v>368</v>
      </c>
      <c r="O299" s="252" t="s">
        <v>368</v>
      </c>
      <c r="P299" s="252" t="s">
        <v>367</v>
      </c>
      <c r="Q299" s="252" t="s">
        <v>368</v>
      </c>
      <c r="R299" s="252" t="s">
        <v>367</v>
      </c>
      <c r="S299" s="252" t="s">
        <v>367</v>
      </c>
      <c r="T299" s="252" t="s">
        <v>367</v>
      </c>
      <c r="U299" s="252" t="s">
        <v>368</v>
      </c>
      <c r="V299" s="252" t="s">
        <v>367</v>
      </c>
    </row>
    <row r="300" spans="1:22">
      <c r="A300" s="252">
        <v>212858</v>
      </c>
      <c r="B300" s="252" t="s">
        <v>81</v>
      </c>
      <c r="C300" s="252" t="s">
        <v>368</v>
      </c>
      <c r="D300" s="252" t="s">
        <v>368</v>
      </c>
      <c r="E300" s="252" t="s">
        <v>368</v>
      </c>
      <c r="F300" s="252" t="s">
        <v>366</v>
      </c>
      <c r="G300" s="252" t="s">
        <v>368</v>
      </c>
      <c r="H300" s="252" t="s">
        <v>367</v>
      </c>
      <c r="I300" s="252" t="s">
        <v>366</v>
      </c>
      <c r="J300" s="252" t="s">
        <v>366</v>
      </c>
      <c r="K300" s="252" t="s">
        <v>368</v>
      </c>
      <c r="L300" s="252" t="s">
        <v>366</v>
      </c>
      <c r="M300" s="252" t="s">
        <v>368</v>
      </c>
      <c r="N300" s="252" t="s">
        <v>368</v>
      </c>
      <c r="O300" s="252" t="s">
        <v>368</v>
      </c>
      <c r="P300" s="252" t="s">
        <v>367</v>
      </c>
      <c r="Q300" s="252" t="s">
        <v>368</v>
      </c>
      <c r="R300" s="252" t="s">
        <v>367</v>
      </c>
      <c r="S300" s="252" t="s">
        <v>367</v>
      </c>
      <c r="T300" s="252" t="s">
        <v>367</v>
      </c>
      <c r="U300" s="252" t="s">
        <v>368</v>
      </c>
      <c r="V300" s="252" t="s">
        <v>367</v>
      </c>
    </row>
    <row r="301" spans="1:22">
      <c r="A301" s="253">
        <v>214062</v>
      </c>
      <c r="B301" s="252" t="s">
        <v>81</v>
      </c>
      <c r="C301" s="252" t="s">
        <v>368</v>
      </c>
      <c r="D301" s="252" t="s">
        <v>368</v>
      </c>
      <c r="E301" s="252" t="s">
        <v>366</v>
      </c>
      <c r="F301" s="252" t="s">
        <v>368</v>
      </c>
      <c r="G301" s="252" t="s">
        <v>366</v>
      </c>
      <c r="H301" s="252" t="s">
        <v>366</v>
      </c>
      <c r="I301" s="252" t="s">
        <v>368</v>
      </c>
      <c r="J301" s="252" t="s">
        <v>368</v>
      </c>
      <c r="K301" s="252" t="s">
        <v>368</v>
      </c>
      <c r="L301" s="252" t="s">
        <v>368</v>
      </c>
      <c r="M301" s="252" t="s">
        <v>368</v>
      </c>
      <c r="N301" s="252" t="s">
        <v>368</v>
      </c>
      <c r="O301" s="252" t="s">
        <v>368</v>
      </c>
      <c r="P301" s="252" t="s">
        <v>368</v>
      </c>
      <c r="Q301" s="252" t="s">
        <v>368</v>
      </c>
      <c r="R301" s="252" t="s">
        <v>367</v>
      </c>
      <c r="S301" s="252" t="s">
        <v>367</v>
      </c>
      <c r="T301" s="252" t="s">
        <v>367</v>
      </c>
      <c r="U301" s="252" t="s">
        <v>368</v>
      </c>
      <c r="V301" s="252" t="s">
        <v>367</v>
      </c>
    </row>
    <row r="302" spans="1:22">
      <c r="A302" s="252">
        <v>211569</v>
      </c>
      <c r="B302" s="252" t="s">
        <v>81</v>
      </c>
      <c r="C302" s="252" t="s">
        <v>366</v>
      </c>
      <c r="D302" s="252" t="s">
        <v>368</v>
      </c>
      <c r="E302" s="252" t="s">
        <v>366</v>
      </c>
      <c r="F302" s="252" t="s">
        <v>368</v>
      </c>
      <c r="G302" s="252" t="s">
        <v>368</v>
      </c>
      <c r="H302" s="252" t="s">
        <v>366</v>
      </c>
      <c r="I302" s="252" t="s">
        <v>368</v>
      </c>
      <c r="J302" s="252" t="s">
        <v>366</v>
      </c>
      <c r="K302" s="252" t="s">
        <v>368</v>
      </c>
      <c r="L302" s="252" t="s">
        <v>368</v>
      </c>
      <c r="M302" s="252" t="s">
        <v>366</v>
      </c>
      <c r="N302" s="252" t="s">
        <v>368</v>
      </c>
      <c r="O302" s="252" t="s">
        <v>368</v>
      </c>
      <c r="P302" s="252" t="s">
        <v>368</v>
      </c>
      <c r="Q302" s="252" t="s">
        <v>368</v>
      </c>
      <c r="R302" s="252" t="s">
        <v>367</v>
      </c>
      <c r="S302" s="252" t="s">
        <v>367</v>
      </c>
      <c r="T302" s="252" t="s">
        <v>367</v>
      </c>
      <c r="U302" s="252" t="s">
        <v>368</v>
      </c>
      <c r="V302" s="252" t="s">
        <v>367</v>
      </c>
    </row>
    <row r="303" spans="1:22">
      <c r="A303" s="253">
        <v>206983</v>
      </c>
      <c r="B303" s="252" t="s">
        <v>81</v>
      </c>
      <c r="C303" s="252" t="s">
        <v>366</v>
      </c>
      <c r="D303" s="252" t="s">
        <v>366</v>
      </c>
      <c r="E303" s="252" t="s">
        <v>366</v>
      </c>
      <c r="F303" s="252" t="s">
        <v>366</v>
      </c>
      <c r="G303" s="252" t="s">
        <v>367</v>
      </c>
      <c r="H303" s="252" t="s">
        <v>366</v>
      </c>
      <c r="I303" s="252" t="s">
        <v>366</v>
      </c>
      <c r="J303" s="252" t="s">
        <v>366</v>
      </c>
      <c r="K303" s="252" t="s">
        <v>366</v>
      </c>
      <c r="L303" s="252" t="s">
        <v>366</v>
      </c>
      <c r="M303" s="252" t="s">
        <v>366</v>
      </c>
      <c r="N303" s="252" t="s">
        <v>368</v>
      </c>
      <c r="O303" s="252" t="s">
        <v>366</v>
      </c>
      <c r="P303" s="252" t="s">
        <v>367</v>
      </c>
      <c r="Q303" s="252" t="s">
        <v>366</v>
      </c>
      <c r="R303" s="252" t="s">
        <v>367</v>
      </c>
      <c r="S303" s="252" t="s">
        <v>367</v>
      </c>
      <c r="T303" s="252" t="s">
        <v>367</v>
      </c>
      <c r="U303" s="252" t="s">
        <v>368</v>
      </c>
      <c r="V303" s="252" t="s">
        <v>367</v>
      </c>
    </row>
    <row r="304" spans="1:22">
      <c r="A304" s="252">
        <v>214461</v>
      </c>
      <c r="B304" s="252" t="s">
        <v>81</v>
      </c>
      <c r="C304" s="252" t="s">
        <v>368</v>
      </c>
      <c r="D304" s="252" t="s">
        <v>368</v>
      </c>
      <c r="E304" s="252" t="s">
        <v>368</v>
      </c>
      <c r="F304" s="252" t="s">
        <v>368</v>
      </c>
      <c r="G304" s="252" t="s">
        <v>368</v>
      </c>
      <c r="H304" s="252" t="s">
        <v>368</v>
      </c>
      <c r="I304" s="252" t="s">
        <v>368</v>
      </c>
      <c r="J304" s="252" t="s">
        <v>368</v>
      </c>
      <c r="K304" s="252" t="s">
        <v>368</v>
      </c>
      <c r="L304" s="252" t="s">
        <v>368</v>
      </c>
      <c r="M304" s="252" t="s">
        <v>368</v>
      </c>
      <c r="N304" s="252" t="s">
        <v>368</v>
      </c>
      <c r="O304" s="252" t="s">
        <v>368</v>
      </c>
      <c r="P304" s="252" t="s">
        <v>368</v>
      </c>
      <c r="Q304" s="252" t="s">
        <v>368</v>
      </c>
      <c r="R304" s="252" t="s">
        <v>368</v>
      </c>
      <c r="S304" s="252" t="s">
        <v>367</v>
      </c>
      <c r="T304" s="252" t="s">
        <v>367</v>
      </c>
      <c r="U304" s="252" t="s">
        <v>368</v>
      </c>
      <c r="V304" s="252" t="s">
        <v>367</v>
      </c>
    </row>
    <row r="305" spans="1:22">
      <c r="A305" s="252">
        <v>212962</v>
      </c>
      <c r="B305" s="252" t="s">
        <v>81</v>
      </c>
      <c r="C305" s="252" t="s">
        <v>368</v>
      </c>
      <c r="D305" s="252" t="s">
        <v>368</v>
      </c>
      <c r="E305" s="252" t="s">
        <v>366</v>
      </c>
      <c r="F305" s="252" t="s">
        <v>366</v>
      </c>
      <c r="G305" s="252" t="s">
        <v>367</v>
      </c>
      <c r="H305" s="252" t="s">
        <v>367</v>
      </c>
      <c r="I305" s="252" t="s">
        <v>368</v>
      </c>
      <c r="J305" s="252" t="s">
        <v>366</v>
      </c>
      <c r="K305" s="252" t="s">
        <v>368</v>
      </c>
      <c r="L305" s="252" t="s">
        <v>368</v>
      </c>
      <c r="M305" s="252" t="s">
        <v>366</v>
      </c>
      <c r="N305" s="252" t="s">
        <v>366</v>
      </c>
      <c r="O305" s="252" t="s">
        <v>366</v>
      </c>
      <c r="P305" s="252" t="s">
        <v>366</v>
      </c>
      <c r="Q305" s="252" t="s">
        <v>366</v>
      </c>
      <c r="R305" s="252" t="s">
        <v>367</v>
      </c>
      <c r="S305" s="252" t="s">
        <v>368</v>
      </c>
      <c r="T305" s="252" t="s">
        <v>367</v>
      </c>
      <c r="U305" s="252" t="s">
        <v>368</v>
      </c>
      <c r="V305" s="252" t="s">
        <v>367</v>
      </c>
    </row>
    <row r="306" spans="1:22">
      <c r="A306" s="252">
        <v>213304</v>
      </c>
      <c r="B306" s="252" t="s">
        <v>81</v>
      </c>
      <c r="C306" s="252" t="s">
        <v>366</v>
      </c>
      <c r="D306" s="252" t="s">
        <v>368</v>
      </c>
      <c r="E306" s="252" t="s">
        <v>368</v>
      </c>
      <c r="F306" s="252" t="s">
        <v>368</v>
      </c>
      <c r="G306" s="252" t="s">
        <v>368</v>
      </c>
      <c r="H306" s="252" t="s">
        <v>368</v>
      </c>
      <c r="I306" s="252" t="s">
        <v>367</v>
      </c>
      <c r="J306" s="252" t="s">
        <v>367</v>
      </c>
      <c r="K306" s="252" t="s">
        <v>368</v>
      </c>
      <c r="L306" s="252" t="s">
        <v>368</v>
      </c>
      <c r="M306" s="252" t="s">
        <v>368</v>
      </c>
      <c r="N306" s="252" t="s">
        <v>368</v>
      </c>
      <c r="O306" s="252" t="s">
        <v>368</v>
      </c>
      <c r="P306" s="252" t="s">
        <v>368</v>
      </c>
      <c r="Q306" s="252" t="s">
        <v>368</v>
      </c>
      <c r="R306" s="252" t="s">
        <v>368</v>
      </c>
      <c r="S306" s="252" t="s">
        <v>368</v>
      </c>
      <c r="T306" s="252" t="s">
        <v>367</v>
      </c>
      <c r="U306" s="252" t="s">
        <v>368</v>
      </c>
      <c r="V306" s="252" t="s">
        <v>367</v>
      </c>
    </row>
    <row r="307" spans="1:22">
      <c r="A307" s="252">
        <v>212600</v>
      </c>
      <c r="B307" s="252" t="s">
        <v>81</v>
      </c>
      <c r="C307" s="252" t="s">
        <v>366</v>
      </c>
      <c r="D307" s="252" t="s">
        <v>366</v>
      </c>
      <c r="E307" s="252" t="s">
        <v>366</v>
      </c>
      <c r="F307" s="252" t="s">
        <v>366</v>
      </c>
      <c r="G307" s="252" t="s">
        <v>368</v>
      </c>
      <c r="H307" s="252" t="s">
        <v>368</v>
      </c>
      <c r="I307" s="252" t="s">
        <v>368</v>
      </c>
      <c r="J307" s="252" t="s">
        <v>366</v>
      </c>
      <c r="K307" s="252" t="s">
        <v>366</v>
      </c>
      <c r="L307" s="252" t="s">
        <v>368</v>
      </c>
      <c r="M307" s="252" t="s">
        <v>368</v>
      </c>
      <c r="N307" s="252" t="s">
        <v>368</v>
      </c>
      <c r="O307" s="252" t="s">
        <v>366</v>
      </c>
      <c r="P307" s="252" t="s">
        <v>366</v>
      </c>
      <c r="Q307" s="252" t="s">
        <v>368</v>
      </c>
      <c r="R307" s="252" t="s">
        <v>368</v>
      </c>
      <c r="S307" s="252" t="s">
        <v>368</v>
      </c>
      <c r="T307" s="252" t="s">
        <v>367</v>
      </c>
      <c r="U307" s="252" t="s">
        <v>368</v>
      </c>
      <c r="V307" s="252" t="s">
        <v>367</v>
      </c>
    </row>
    <row r="308" spans="1:22">
      <c r="A308" s="252">
        <v>203255</v>
      </c>
      <c r="B308" s="252" t="s">
        <v>81</v>
      </c>
      <c r="C308" s="252" t="s">
        <v>366</v>
      </c>
      <c r="D308" s="252" t="s">
        <v>366</v>
      </c>
      <c r="E308" s="252" t="s">
        <v>366</v>
      </c>
      <c r="F308" s="252" t="s">
        <v>366</v>
      </c>
      <c r="G308" s="252" t="s">
        <v>368</v>
      </c>
      <c r="H308" s="252" t="s">
        <v>368</v>
      </c>
      <c r="I308" s="252" t="s">
        <v>366</v>
      </c>
      <c r="J308" s="252" t="s">
        <v>368</v>
      </c>
      <c r="K308" s="252" t="s">
        <v>368</v>
      </c>
      <c r="L308" s="252" t="s">
        <v>366</v>
      </c>
      <c r="M308" s="252" t="s">
        <v>366</v>
      </c>
      <c r="N308" s="252" t="s">
        <v>366</v>
      </c>
      <c r="O308" s="252" t="s">
        <v>368</v>
      </c>
      <c r="P308" s="252" t="s">
        <v>368</v>
      </c>
      <c r="Q308" s="252" t="s">
        <v>366</v>
      </c>
      <c r="R308" s="252" t="s">
        <v>368</v>
      </c>
      <c r="S308" s="252" t="s">
        <v>368</v>
      </c>
      <c r="T308" s="252" t="s">
        <v>367</v>
      </c>
      <c r="U308" s="252" t="s">
        <v>368</v>
      </c>
      <c r="V308" s="252" t="s">
        <v>367</v>
      </c>
    </row>
    <row r="309" spans="1:22">
      <c r="A309" s="252">
        <v>213109</v>
      </c>
      <c r="B309" s="252" t="s">
        <v>81</v>
      </c>
      <c r="C309" s="252" t="s">
        <v>368</v>
      </c>
      <c r="D309" s="252" t="s">
        <v>368</v>
      </c>
      <c r="E309" s="252" t="s">
        <v>368</v>
      </c>
      <c r="F309" s="252" t="s">
        <v>368</v>
      </c>
      <c r="G309" s="252" t="s">
        <v>368</v>
      </c>
      <c r="H309" s="252" t="s">
        <v>367</v>
      </c>
      <c r="I309" s="252" t="s">
        <v>368</v>
      </c>
      <c r="J309" s="252" t="s">
        <v>367</v>
      </c>
      <c r="K309" s="252" t="s">
        <v>367</v>
      </c>
      <c r="L309" s="252" t="s">
        <v>368</v>
      </c>
      <c r="M309" s="252" t="s">
        <v>367</v>
      </c>
      <c r="N309" s="252" t="s">
        <v>368</v>
      </c>
      <c r="O309" s="252" t="s">
        <v>367</v>
      </c>
      <c r="P309" s="252" t="s">
        <v>367</v>
      </c>
      <c r="Q309" s="252" t="s">
        <v>367</v>
      </c>
      <c r="R309" s="252" t="s">
        <v>367</v>
      </c>
      <c r="S309" s="252" t="s">
        <v>367</v>
      </c>
      <c r="T309" s="252" t="s">
        <v>367</v>
      </c>
      <c r="U309" s="252" t="s">
        <v>368</v>
      </c>
      <c r="V309" s="252" t="s">
        <v>368</v>
      </c>
    </row>
    <row r="310" spans="1:22">
      <c r="A310" s="253">
        <v>211681</v>
      </c>
      <c r="B310" s="252" t="s">
        <v>81</v>
      </c>
      <c r="C310" s="252" t="s">
        <v>366</v>
      </c>
      <c r="D310" s="252" t="s">
        <v>368</v>
      </c>
      <c r="E310" s="252" t="s">
        <v>368</v>
      </c>
      <c r="F310" s="252" t="s">
        <v>366</v>
      </c>
      <c r="G310" s="252" t="s">
        <v>368</v>
      </c>
      <c r="H310" s="252" t="s">
        <v>367</v>
      </c>
      <c r="I310" s="252" t="s">
        <v>368</v>
      </c>
      <c r="J310" s="252" t="s">
        <v>366</v>
      </c>
      <c r="K310" s="252" t="s">
        <v>366</v>
      </c>
      <c r="L310" s="252" t="s">
        <v>366</v>
      </c>
      <c r="M310" s="252" t="s">
        <v>368</v>
      </c>
      <c r="N310" s="252" t="s">
        <v>368</v>
      </c>
      <c r="O310" s="252" t="s">
        <v>368</v>
      </c>
      <c r="P310" s="252" t="s">
        <v>367</v>
      </c>
      <c r="Q310" s="252" t="s">
        <v>367</v>
      </c>
      <c r="R310" s="252" t="s">
        <v>367</v>
      </c>
      <c r="S310" s="252" t="s">
        <v>367</v>
      </c>
      <c r="T310" s="252" t="s">
        <v>367</v>
      </c>
      <c r="U310" s="252" t="s">
        <v>368</v>
      </c>
      <c r="V310" s="252" t="s">
        <v>368</v>
      </c>
    </row>
    <row r="311" spans="1:22">
      <c r="A311" s="252">
        <v>209122</v>
      </c>
      <c r="B311" s="252" t="s">
        <v>81</v>
      </c>
      <c r="C311" s="252" t="s">
        <v>366</v>
      </c>
      <c r="D311" s="252" t="s">
        <v>366</v>
      </c>
      <c r="E311" s="252" t="s">
        <v>366</v>
      </c>
      <c r="F311" s="252" t="s">
        <v>368</v>
      </c>
      <c r="G311" s="252" t="s">
        <v>368</v>
      </c>
      <c r="H311" s="252" t="s">
        <v>366</v>
      </c>
      <c r="I311" s="252" t="s">
        <v>366</v>
      </c>
      <c r="J311" s="252" t="s">
        <v>368</v>
      </c>
      <c r="K311" s="252" t="s">
        <v>366</v>
      </c>
      <c r="L311" s="252" t="s">
        <v>368</v>
      </c>
      <c r="M311" s="252" t="s">
        <v>368</v>
      </c>
      <c r="N311" s="252" t="s">
        <v>366</v>
      </c>
      <c r="O311" s="252" t="s">
        <v>366</v>
      </c>
      <c r="P311" s="252" t="s">
        <v>367</v>
      </c>
      <c r="Q311" s="252" t="s">
        <v>367</v>
      </c>
      <c r="R311" s="252" t="s">
        <v>367</v>
      </c>
      <c r="S311" s="252" t="s">
        <v>367</v>
      </c>
      <c r="T311" s="252" t="s">
        <v>367</v>
      </c>
      <c r="U311" s="252" t="s">
        <v>368</v>
      </c>
      <c r="V311" s="252" t="s">
        <v>368</v>
      </c>
    </row>
    <row r="312" spans="1:22">
      <c r="A312" s="252">
        <v>211485</v>
      </c>
      <c r="B312" s="252" t="s">
        <v>81</v>
      </c>
      <c r="C312" s="252" t="s">
        <v>368</v>
      </c>
      <c r="D312" s="252" t="s">
        <v>368</v>
      </c>
      <c r="E312" s="252" t="s">
        <v>368</v>
      </c>
      <c r="F312" s="252" t="s">
        <v>368</v>
      </c>
      <c r="G312" s="252" t="s">
        <v>368</v>
      </c>
      <c r="H312" s="252" t="s">
        <v>368</v>
      </c>
      <c r="I312" s="252" t="s">
        <v>368</v>
      </c>
      <c r="J312" s="252" t="s">
        <v>367</v>
      </c>
      <c r="K312" s="252" t="s">
        <v>368</v>
      </c>
      <c r="L312" s="252" t="s">
        <v>368</v>
      </c>
      <c r="M312" s="252" t="s">
        <v>367</v>
      </c>
      <c r="N312" s="252" t="s">
        <v>367</v>
      </c>
      <c r="O312" s="252" t="s">
        <v>368</v>
      </c>
      <c r="P312" s="252" t="s">
        <v>368</v>
      </c>
      <c r="Q312" s="252" t="s">
        <v>367</v>
      </c>
      <c r="R312" s="252" t="s">
        <v>367</v>
      </c>
      <c r="S312" s="252" t="s">
        <v>367</v>
      </c>
      <c r="T312" s="252" t="s">
        <v>367</v>
      </c>
      <c r="U312" s="252" t="s">
        <v>368</v>
      </c>
      <c r="V312" s="252" t="s">
        <v>368</v>
      </c>
    </row>
    <row r="313" spans="1:22">
      <c r="A313" s="252">
        <v>212457</v>
      </c>
      <c r="B313" s="252" t="s">
        <v>81</v>
      </c>
      <c r="C313" s="252" t="s">
        <v>368</v>
      </c>
      <c r="D313" s="252" t="s">
        <v>368</v>
      </c>
      <c r="E313" s="252" t="s">
        <v>368</v>
      </c>
      <c r="F313" s="252" t="s">
        <v>368</v>
      </c>
      <c r="G313" s="252" t="s">
        <v>368</v>
      </c>
      <c r="H313" s="252" t="s">
        <v>368</v>
      </c>
      <c r="I313" s="252" t="s">
        <v>367</v>
      </c>
      <c r="J313" s="252" t="s">
        <v>367</v>
      </c>
      <c r="K313" s="252" t="s">
        <v>368</v>
      </c>
      <c r="L313" s="252" t="s">
        <v>367</v>
      </c>
      <c r="M313" s="252" t="s">
        <v>367</v>
      </c>
      <c r="N313" s="252" t="s">
        <v>368</v>
      </c>
      <c r="O313" s="252" t="s">
        <v>366</v>
      </c>
      <c r="P313" s="252" t="s">
        <v>366</v>
      </c>
      <c r="Q313" s="252" t="s">
        <v>367</v>
      </c>
      <c r="R313" s="252" t="s">
        <v>367</v>
      </c>
      <c r="S313" s="252" t="s">
        <v>367</v>
      </c>
      <c r="T313" s="252" t="s">
        <v>367</v>
      </c>
      <c r="U313" s="252" t="s">
        <v>368</v>
      </c>
      <c r="V313" s="252" t="s">
        <v>368</v>
      </c>
    </row>
    <row r="314" spans="1:22">
      <c r="A314" s="253">
        <v>212306</v>
      </c>
      <c r="B314" s="252" t="s">
        <v>81</v>
      </c>
      <c r="C314" s="252" t="s">
        <v>366</v>
      </c>
      <c r="D314" s="252" t="s">
        <v>366</v>
      </c>
      <c r="E314" s="252" t="s">
        <v>366</v>
      </c>
      <c r="F314" s="252" t="s">
        <v>366</v>
      </c>
      <c r="G314" s="252" t="s">
        <v>368</v>
      </c>
      <c r="H314" s="252" t="s">
        <v>367</v>
      </c>
      <c r="I314" s="252" t="s">
        <v>368</v>
      </c>
      <c r="J314" s="252" t="s">
        <v>366</v>
      </c>
      <c r="K314" s="252" t="s">
        <v>366</v>
      </c>
      <c r="L314" s="252" t="s">
        <v>366</v>
      </c>
      <c r="M314" s="252" t="s">
        <v>368</v>
      </c>
      <c r="N314" s="252" t="s">
        <v>366</v>
      </c>
      <c r="O314" s="252" t="s">
        <v>368</v>
      </c>
      <c r="P314" s="252" t="s">
        <v>367</v>
      </c>
      <c r="Q314" s="252" t="s">
        <v>368</v>
      </c>
      <c r="R314" s="252" t="s">
        <v>367</v>
      </c>
      <c r="S314" s="252" t="s">
        <v>367</v>
      </c>
      <c r="T314" s="252" t="s">
        <v>367</v>
      </c>
      <c r="U314" s="252" t="s">
        <v>368</v>
      </c>
      <c r="V314" s="252" t="s">
        <v>368</v>
      </c>
    </row>
    <row r="315" spans="1:22">
      <c r="A315" s="252">
        <v>209807</v>
      </c>
      <c r="B315" s="252" t="s">
        <v>81</v>
      </c>
      <c r="C315" s="252" t="s">
        <v>366</v>
      </c>
      <c r="D315" s="252" t="s">
        <v>366</v>
      </c>
      <c r="E315" s="252" t="s">
        <v>366</v>
      </c>
      <c r="F315" s="252" t="s">
        <v>368</v>
      </c>
      <c r="G315" s="252" t="s">
        <v>368</v>
      </c>
      <c r="H315" s="252" t="s">
        <v>368</v>
      </c>
      <c r="I315" s="252" t="s">
        <v>368</v>
      </c>
      <c r="J315" s="252" t="s">
        <v>366</v>
      </c>
      <c r="K315" s="252" t="s">
        <v>368</v>
      </c>
      <c r="L315" s="252" t="s">
        <v>368</v>
      </c>
      <c r="M315" s="252" t="s">
        <v>368</v>
      </c>
      <c r="N315" s="252" t="s">
        <v>368</v>
      </c>
      <c r="O315" s="252" t="s">
        <v>368</v>
      </c>
      <c r="P315" s="252" t="s">
        <v>368</v>
      </c>
      <c r="Q315" s="252" t="s">
        <v>368</v>
      </c>
      <c r="R315" s="252" t="s">
        <v>368</v>
      </c>
      <c r="S315" s="252" t="s">
        <v>367</v>
      </c>
      <c r="T315" s="252" t="s">
        <v>367</v>
      </c>
      <c r="U315" s="252" t="s">
        <v>368</v>
      </c>
      <c r="V315" s="252" t="s">
        <v>368</v>
      </c>
    </row>
    <row r="316" spans="1:22">
      <c r="A316" s="253">
        <v>213103</v>
      </c>
      <c r="B316" s="252" t="s">
        <v>81</v>
      </c>
      <c r="C316" s="252" t="s">
        <v>368</v>
      </c>
      <c r="D316" s="252" t="s">
        <v>368</v>
      </c>
      <c r="E316" s="252" t="s">
        <v>368</v>
      </c>
      <c r="F316" s="252" t="s">
        <v>366</v>
      </c>
      <c r="G316" s="252" t="s">
        <v>367</v>
      </c>
      <c r="H316" s="252" t="s">
        <v>368</v>
      </c>
      <c r="I316" s="252" t="s">
        <v>368</v>
      </c>
      <c r="J316" s="252" t="s">
        <v>366</v>
      </c>
      <c r="K316" s="252" t="s">
        <v>366</v>
      </c>
      <c r="L316" s="252" t="s">
        <v>366</v>
      </c>
      <c r="M316" s="252" t="s">
        <v>368</v>
      </c>
      <c r="N316" s="252" t="s">
        <v>368</v>
      </c>
      <c r="O316" s="252" t="s">
        <v>368</v>
      </c>
      <c r="P316" s="252" t="s">
        <v>367</v>
      </c>
      <c r="Q316" s="252" t="s">
        <v>367</v>
      </c>
      <c r="R316" s="252" t="s">
        <v>367</v>
      </c>
      <c r="S316" s="252" t="s">
        <v>368</v>
      </c>
      <c r="T316" s="252" t="s">
        <v>367</v>
      </c>
      <c r="U316" s="252" t="s">
        <v>368</v>
      </c>
      <c r="V316" s="252" t="s">
        <v>368</v>
      </c>
    </row>
    <row r="317" spans="1:22">
      <c r="A317" s="252">
        <v>213631</v>
      </c>
      <c r="B317" s="252" t="s">
        <v>81</v>
      </c>
      <c r="C317" s="252" t="s">
        <v>366</v>
      </c>
      <c r="D317" s="252" t="s">
        <v>368</v>
      </c>
      <c r="E317" s="252" t="s">
        <v>368</v>
      </c>
      <c r="F317" s="252" t="s">
        <v>366</v>
      </c>
      <c r="G317" s="252" t="s">
        <v>367</v>
      </c>
      <c r="H317" s="252" t="s">
        <v>368</v>
      </c>
      <c r="I317" s="252" t="s">
        <v>368</v>
      </c>
      <c r="J317" s="252" t="s">
        <v>367</v>
      </c>
      <c r="K317" s="252" t="s">
        <v>367</v>
      </c>
      <c r="L317" s="252" t="s">
        <v>368</v>
      </c>
      <c r="M317" s="252" t="s">
        <v>368</v>
      </c>
      <c r="N317" s="252" t="s">
        <v>368</v>
      </c>
      <c r="O317" s="252" t="s">
        <v>368</v>
      </c>
      <c r="P317" s="252" t="s">
        <v>366</v>
      </c>
      <c r="Q317" s="252" t="s">
        <v>367</v>
      </c>
      <c r="R317" s="252" t="s">
        <v>367</v>
      </c>
      <c r="S317" s="252" t="s">
        <v>368</v>
      </c>
      <c r="T317" s="252" t="s">
        <v>367</v>
      </c>
      <c r="U317" s="252" t="s">
        <v>368</v>
      </c>
      <c r="V317" s="252" t="s">
        <v>368</v>
      </c>
    </row>
    <row r="318" spans="1:22">
      <c r="A318" s="252">
        <v>211832</v>
      </c>
      <c r="B318" s="252" t="s">
        <v>81</v>
      </c>
      <c r="C318" s="252" t="s">
        <v>366</v>
      </c>
      <c r="D318" s="252" t="s">
        <v>366</v>
      </c>
      <c r="E318" s="252" t="s">
        <v>368</v>
      </c>
      <c r="F318" s="252" t="s">
        <v>366</v>
      </c>
      <c r="G318" s="252" t="s">
        <v>368</v>
      </c>
      <c r="H318" s="252" t="s">
        <v>368</v>
      </c>
      <c r="I318" s="252" t="s">
        <v>368</v>
      </c>
      <c r="J318" s="252" t="s">
        <v>368</v>
      </c>
      <c r="K318" s="252" t="s">
        <v>368</v>
      </c>
      <c r="L318" s="252" t="s">
        <v>366</v>
      </c>
      <c r="M318" s="252" t="s">
        <v>366</v>
      </c>
      <c r="N318" s="252" t="s">
        <v>368</v>
      </c>
      <c r="O318" s="252" t="s">
        <v>366</v>
      </c>
      <c r="P318" s="252" t="s">
        <v>367</v>
      </c>
      <c r="Q318" s="252" t="s">
        <v>368</v>
      </c>
      <c r="R318" s="252" t="s">
        <v>367</v>
      </c>
      <c r="S318" s="252" t="s">
        <v>368</v>
      </c>
      <c r="T318" s="252" t="s">
        <v>367</v>
      </c>
      <c r="U318" s="252" t="s">
        <v>368</v>
      </c>
      <c r="V318" s="252" t="s">
        <v>368</v>
      </c>
    </row>
    <row r="319" spans="1:22">
      <c r="A319" s="252">
        <v>213062</v>
      </c>
      <c r="B319" s="252" t="s">
        <v>81</v>
      </c>
      <c r="C319" s="252" t="s">
        <v>366</v>
      </c>
      <c r="D319" s="252" t="s">
        <v>368</v>
      </c>
      <c r="E319" s="252" t="s">
        <v>368</v>
      </c>
      <c r="F319" s="252" t="s">
        <v>366</v>
      </c>
      <c r="G319" s="252" t="s">
        <v>366</v>
      </c>
      <c r="H319" s="252" t="s">
        <v>366</v>
      </c>
      <c r="I319" s="252" t="s">
        <v>368</v>
      </c>
      <c r="J319" s="252" t="s">
        <v>366</v>
      </c>
      <c r="K319" s="252" t="s">
        <v>368</v>
      </c>
      <c r="L319" s="252" t="s">
        <v>368</v>
      </c>
      <c r="M319" s="252" t="s">
        <v>366</v>
      </c>
      <c r="N319" s="252" t="s">
        <v>366</v>
      </c>
      <c r="O319" s="252" t="s">
        <v>368</v>
      </c>
      <c r="P319" s="252" t="s">
        <v>367</v>
      </c>
      <c r="Q319" s="252" t="s">
        <v>366</v>
      </c>
      <c r="R319" s="252" t="s">
        <v>367</v>
      </c>
      <c r="S319" s="252" t="s">
        <v>368</v>
      </c>
      <c r="T319" s="252" t="s">
        <v>367</v>
      </c>
      <c r="U319" s="252" t="s">
        <v>368</v>
      </c>
      <c r="V319" s="252" t="s">
        <v>368</v>
      </c>
    </row>
    <row r="320" spans="1:22">
      <c r="A320" s="252">
        <v>211079</v>
      </c>
      <c r="B320" s="252" t="s">
        <v>81</v>
      </c>
      <c r="C320" s="252" t="s">
        <v>368</v>
      </c>
      <c r="D320" s="252" t="s">
        <v>368</v>
      </c>
      <c r="E320" s="252" t="s">
        <v>368</v>
      </c>
      <c r="F320" s="252" t="s">
        <v>368</v>
      </c>
      <c r="G320" s="252" t="s">
        <v>366</v>
      </c>
      <c r="H320" s="252" t="s">
        <v>367</v>
      </c>
      <c r="I320" s="252" t="s">
        <v>367</v>
      </c>
      <c r="J320" s="252" t="s">
        <v>366</v>
      </c>
      <c r="K320" s="252" t="s">
        <v>368</v>
      </c>
      <c r="L320" s="252" t="s">
        <v>368</v>
      </c>
      <c r="M320" s="252" t="s">
        <v>366</v>
      </c>
      <c r="N320" s="252" t="s">
        <v>368</v>
      </c>
      <c r="O320" s="252" t="s">
        <v>368</v>
      </c>
      <c r="P320" s="252" t="s">
        <v>367</v>
      </c>
      <c r="Q320" s="252" t="s">
        <v>368</v>
      </c>
      <c r="R320" s="252" t="s">
        <v>368</v>
      </c>
      <c r="S320" s="252" t="s">
        <v>368</v>
      </c>
      <c r="T320" s="252" t="s">
        <v>367</v>
      </c>
      <c r="U320" s="252" t="s">
        <v>368</v>
      </c>
      <c r="V320" s="252" t="s">
        <v>368</v>
      </c>
    </row>
    <row r="321" spans="1:22">
      <c r="A321" s="252">
        <v>213072</v>
      </c>
      <c r="B321" s="252" t="s">
        <v>81</v>
      </c>
      <c r="C321" s="252" t="s">
        <v>367</v>
      </c>
      <c r="D321" s="252" t="s">
        <v>368</v>
      </c>
      <c r="E321" s="252" t="s">
        <v>368</v>
      </c>
      <c r="F321" s="252" t="s">
        <v>366</v>
      </c>
      <c r="G321" s="252" t="s">
        <v>367</v>
      </c>
      <c r="H321" s="252" t="s">
        <v>367</v>
      </c>
      <c r="I321" s="252" t="s">
        <v>368</v>
      </c>
      <c r="J321" s="252" t="s">
        <v>368</v>
      </c>
      <c r="K321" s="252" t="s">
        <v>368</v>
      </c>
      <c r="L321" s="252" t="s">
        <v>368</v>
      </c>
      <c r="M321" s="252" t="s">
        <v>368</v>
      </c>
      <c r="N321" s="252" t="s">
        <v>368</v>
      </c>
      <c r="O321" s="252" t="s">
        <v>368</v>
      </c>
      <c r="P321" s="252" t="s">
        <v>367</v>
      </c>
      <c r="Q321" s="252" t="s">
        <v>367</v>
      </c>
      <c r="R321" s="252" t="s">
        <v>367</v>
      </c>
      <c r="S321" s="252" t="s">
        <v>368</v>
      </c>
      <c r="T321" s="252" t="s">
        <v>367</v>
      </c>
      <c r="U321" s="252" t="s">
        <v>366</v>
      </c>
      <c r="V321" s="252" t="s">
        <v>366</v>
      </c>
    </row>
    <row r="322" spans="1:22">
      <c r="A322" s="252">
        <v>203336</v>
      </c>
      <c r="B322" s="252" t="s">
        <v>81</v>
      </c>
      <c r="C322" s="252" t="s">
        <v>368</v>
      </c>
      <c r="D322" s="252" t="s">
        <v>368</v>
      </c>
      <c r="E322" s="252" t="s">
        <v>366</v>
      </c>
      <c r="F322" s="252" t="s">
        <v>366</v>
      </c>
      <c r="G322" s="252" t="s">
        <v>368</v>
      </c>
      <c r="H322" s="252" t="s">
        <v>368</v>
      </c>
      <c r="I322" s="252" t="s">
        <v>368</v>
      </c>
      <c r="J322" s="252" t="s">
        <v>366</v>
      </c>
      <c r="K322" s="252" t="s">
        <v>366</v>
      </c>
      <c r="L322" s="252" t="s">
        <v>366</v>
      </c>
      <c r="M322" s="252" t="s">
        <v>366</v>
      </c>
      <c r="N322" s="252" t="s">
        <v>366</v>
      </c>
      <c r="O322" s="252" t="s">
        <v>366</v>
      </c>
      <c r="P322" s="252" t="s">
        <v>367</v>
      </c>
      <c r="Q322" s="252" t="s">
        <v>366</v>
      </c>
      <c r="R322" s="252" t="s">
        <v>367</v>
      </c>
      <c r="S322" s="252" t="s">
        <v>366</v>
      </c>
      <c r="T322" s="252" t="s">
        <v>367</v>
      </c>
      <c r="U322" s="252" t="s">
        <v>366</v>
      </c>
      <c r="V322" s="252" t="s">
        <v>366</v>
      </c>
    </row>
    <row r="323" spans="1:22">
      <c r="A323" s="252">
        <v>213430</v>
      </c>
      <c r="B323" s="252" t="s">
        <v>81</v>
      </c>
      <c r="C323" s="252" t="s">
        <v>368</v>
      </c>
      <c r="D323" s="252" t="s">
        <v>368</v>
      </c>
      <c r="E323" s="252" t="s">
        <v>368</v>
      </c>
      <c r="F323" s="252" t="s">
        <v>366</v>
      </c>
      <c r="G323" s="252" t="s">
        <v>368</v>
      </c>
      <c r="H323" s="252" t="s">
        <v>368</v>
      </c>
      <c r="I323" s="252" t="s">
        <v>368</v>
      </c>
      <c r="J323" s="252" t="s">
        <v>366</v>
      </c>
      <c r="K323" s="252" t="s">
        <v>368</v>
      </c>
      <c r="L323" s="252" t="s">
        <v>368</v>
      </c>
      <c r="M323" s="252" t="s">
        <v>367</v>
      </c>
      <c r="N323" s="252" t="s">
        <v>367</v>
      </c>
      <c r="O323" s="252" t="s">
        <v>367</v>
      </c>
      <c r="P323" s="252" t="s">
        <v>367</v>
      </c>
      <c r="Q323" s="252" t="s">
        <v>367</v>
      </c>
      <c r="R323" s="252" t="s">
        <v>367</v>
      </c>
      <c r="S323" s="252" t="s">
        <v>367</v>
      </c>
      <c r="T323" s="252" t="s">
        <v>368</v>
      </c>
      <c r="U323" s="252" t="s">
        <v>367</v>
      </c>
      <c r="V323" s="252" t="s">
        <v>367</v>
      </c>
    </row>
    <row r="324" spans="1:22">
      <c r="A324" s="252">
        <v>211918</v>
      </c>
      <c r="B324" s="252" t="s">
        <v>81</v>
      </c>
      <c r="C324" s="252" t="s">
        <v>366</v>
      </c>
      <c r="D324" s="252" t="s">
        <v>366</v>
      </c>
      <c r="E324" s="252" t="s">
        <v>367</v>
      </c>
      <c r="F324" s="252" t="s">
        <v>368</v>
      </c>
      <c r="G324" s="252" t="s">
        <v>366</v>
      </c>
      <c r="H324" s="252" t="s">
        <v>368</v>
      </c>
      <c r="I324" s="252" t="s">
        <v>368</v>
      </c>
      <c r="J324" s="252" t="s">
        <v>366</v>
      </c>
      <c r="K324" s="252" t="s">
        <v>368</v>
      </c>
      <c r="L324" s="252" t="s">
        <v>368</v>
      </c>
      <c r="M324" s="252" t="s">
        <v>367</v>
      </c>
      <c r="N324" s="252" t="s">
        <v>368</v>
      </c>
      <c r="O324" s="252" t="s">
        <v>366</v>
      </c>
      <c r="P324" s="252" t="s">
        <v>367</v>
      </c>
      <c r="Q324" s="252" t="s">
        <v>367</v>
      </c>
      <c r="R324" s="252" t="s">
        <v>367</v>
      </c>
      <c r="S324" s="252" t="s">
        <v>367</v>
      </c>
      <c r="T324" s="252" t="s">
        <v>368</v>
      </c>
      <c r="U324" s="252" t="s">
        <v>367</v>
      </c>
      <c r="V324" s="252" t="s">
        <v>367</v>
      </c>
    </row>
    <row r="325" spans="1:22">
      <c r="A325" s="253">
        <v>213000</v>
      </c>
      <c r="B325" s="252" t="s">
        <v>81</v>
      </c>
      <c r="C325" s="252" t="s">
        <v>368</v>
      </c>
      <c r="D325" s="252" t="s">
        <v>368</v>
      </c>
      <c r="E325" s="252" t="s">
        <v>368</v>
      </c>
      <c r="F325" s="252" t="s">
        <v>366</v>
      </c>
      <c r="G325" s="252" t="s">
        <v>368</v>
      </c>
      <c r="H325" s="252" t="s">
        <v>368</v>
      </c>
      <c r="I325" s="252" t="s">
        <v>366</v>
      </c>
      <c r="J325" s="252" t="s">
        <v>366</v>
      </c>
      <c r="K325" s="252" t="s">
        <v>368</v>
      </c>
      <c r="L325" s="252" t="s">
        <v>367</v>
      </c>
      <c r="M325" s="252" t="s">
        <v>367</v>
      </c>
      <c r="N325" s="252" t="s">
        <v>368</v>
      </c>
      <c r="O325" s="252" t="s">
        <v>368</v>
      </c>
      <c r="P325" s="252" t="s">
        <v>368</v>
      </c>
      <c r="Q325" s="252" t="s">
        <v>367</v>
      </c>
      <c r="R325" s="252" t="s">
        <v>367</v>
      </c>
      <c r="S325" s="252" t="s">
        <v>367</v>
      </c>
      <c r="T325" s="252" t="s">
        <v>368</v>
      </c>
      <c r="U325" s="252" t="s">
        <v>367</v>
      </c>
      <c r="V325" s="252" t="s">
        <v>367</v>
      </c>
    </row>
    <row r="326" spans="1:22">
      <c r="A326" s="252">
        <v>213154</v>
      </c>
      <c r="B326" s="252" t="s">
        <v>81</v>
      </c>
      <c r="C326" s="252" t="s">
        <v>368</v>
      </c>
      <c r="D326" s="252" t="s">
        <v>368</v>
      </c>
      <c r="E326" s="252" t="s">
        <v>368</v>
      </c>
      <c r="F326" s="252" t="s">
        <v>366</v>
      </c>
      <c r="G326" s="252" t="s">
        <v>366</v>
      </c>
      <c r="H326" s="252" t="s">
        <v>368</v>
      </c>
      <c r="I326" s="252" t="s">
        <v>368</v>
      </c>
      <c r="J326" s="252" t="s">
        <v>368</v>
      </c>
      <c r="K326" s="252" t="s">
        <v>368</v>
      </c>
      <c r="L326" s="252" t="s">
        <v>366</v>
      </c>
      <c r="M326" s="252" t="s">
        <v>367</v>
      </c>
      <c r="N326" s="252" t="s">
        <v>368</v>
      </c>
      <c r="O326" s="252" t="s">
        <v>368</v>
      </c>
      <c r="P326" s="252" t="s">
        <v>368</v>
      </c>
      <c r="Q326" s="252" t="s">
        <v>367</v>
      </c>
      <c r="R326" s="252" t="s">
        <v>367</v>
      </c>
      <c r="S326" s="252" t="s">
        <v>367</v>
      </c>
      <c r="T326" s="252" t="s">
        <v>368</v>
      </c>
      <c r="U326" s="252" t="s">
        <v>367</v>
      </c>
      <c r="V326" s="252" t="s">
        <v>367</v>
      </c>
    </row>
    <row r="327" spans="1:22">
      <c r="A327" s="252">
        <v>213246</v>
      </c>
      <c r="B327" s="252" t="s">
        <v>81</v>
      </c>
      <c r="C327" s="252" t="s">
        <v>366</v>
      </c>
      <c r="D327" s="252" t="s">
        <v>368</v>
      </c>
      <c r="E327" s="252" t="s">
        <v>368</v>
      </c>
      <c r="F327" s="252" t="s">
        <v>368</v>
      </c>
      <c r="G327" s="252" t="s">
        <v>368</v>
      </c>
      <c r="H327" s="252" t="s">
        <v>368</v>
      </c>
      <c r="I327" s="252" t="s">
        <v>368</v>
      </c>
      <c r="J327" s="252" t="s">
        <v>368</v>
      </c>
      <c r="K327" s="252" t="s">
        <v>368</v>
      </c>
      <c r="L327" s="252" t="s">
        <v>368</v>
      </c>
      <c r="M327" s="252" t="s">
        <v>367</v>
      </c>
      <c r="N327" s="252" t="s">
        <v>368</v>
      </c>
      <c r="O327" s="252" t="s">
        <v>367</v>
      </c>
      <c r="P327" s="252" t="s">
        <v>367</v>
      </c>
      <c r="Q327" s="252" t="s">
        <v>368</v>
      </c>
      <c r="R327" s="252" t="s">
        <v>367</v>
      </c>
      <c r="S327" s="252" t="s">
        <v>367</v>
      </c>
      <c r="T327" s="252" t="s">
        <v>368</v>
      </c>
      <c r="U327" s="252" t="s">
        <v>367</v>
      </c>
      <c r="V327" s="252" t="s">
        <v>367</v>
      </c>
    </row>
    <row r="328" spans="1:22">
      <c r="A328" s="253">
        <v>211560</v>
      </c>
      <c r="B328" s="252" t="s">
        <v>81</v>
      </c>
      <c r="C328" s="252" t="s">
        <v>366</v>
      </c>
      <c r="D328" s="252" t="s">
        <v>366</v>
      </c>
      <c r="E328" s="252" t="s">
        <v>366</v>
      </c>
      <c r="F328" s="252" t="s">
        <v>366</v>
      </c>
      <c r="G328" s="252" t="s">
        <v>368</v>
      </c>
      <c r="H328" s="252" t="s">
        <v>368</v>
      </c>
      <c r="I328" s="252" t="s">
        <v>366</v>
      </c>
      <c r="J328" s="252" t="s">
        <v>366</v>
      </c>
      <c r="K328" s="252" t="s">
        <v>368</v>
      </c>
      <c r="L328" s="252" t="s">
        <v>368</v>
      </c>
      <c r="M328" s="252" t="s">
        <v>368</v>
      </c>
      <c r="N328" s="252" t="s">
        <v>366</v>
      </c>
      <c r="O328" s="252" t="s">
        <v>366</v>
      </c>
      <c r="P328" s="252" t="s">
        <v>368</v>
      </c>
      <c r="Q328" s="252" t="s">
        <v>368</v>
      </c>
      <c r="R328" s="252" t="s">
        <v>367</v>
      </c>
      <c r="S328" s="252" t="s">
        <v>367</v>
      </c>
      <c r="T328" s="252" t="s">
        <v>368</v>
      </c>
      <c r="U328" s="252" t="s">
        <v>367</v>
      </c>
      <c r="V328" s="252" t="s">
        <v>367</v>
      </c>
    </row>
    <row r="329" spans="1:22">
      <c r="A329" s="252">
        <v>211143</v>
      </c>
      <c r="B329" s="252" t="s">
        <v>81</v>
      </c>
      <c r="C329" s="252" t="s">
        <v>368</v>
      </c>
      <c r="D329" s="252" t="s">
        <v>368</v>
      </c>
      <c r="E329" s="252" t="s">
        <v>366</v>
      </c>
      <c r="F329" s="252" t="s">
        <v>366</v>
      </c>
      <c r="G329" s="252" t="s">
        <v>366</v>
      </c>
      <c r="H329" s="252" t="s">
        <v>366</v>
      </c>
      <c r="I329" s="252" t="s">
        <v>368</v>
      </c>
      <c r="J329" s="252" t="s">
        <v>368</v>
      </c>
      <c r="K329" s="252" t="s">
        <v>366</v>
      </c>
      <c r="L329" s="252" t="s">
        <v>367</v>
      </c>
      <c r="M329" s="252" t="s">
        <v>368</v>
      </c>
      <c r="N329" s="252" t="s">
        <v>368</v>
      </c>
      <c r="O329" s="252" t="s">
        <v>368</v>
      </c>
      <c r="P329" s="252" t="s">
        <v>368</v>
      </c>
      <c r="Q329" s="252" t="s">
        <v>368</v>
      </c>
      <c r="R329" s="252" t="s">
        <v>367</v>
      </c>
      <c r="S329" s="252" t="s">
        <v>368</v>
      </c>
      <c r="T329" s="252" t="s">
        <v>368</v>
      </c>
      <c r="U329" s="252" t="s">
        <v>367</v>
      </c>
      <c r="V329" s="252" t="s">
        <v>367</v>
      </c>
    </row>
    <row r="330" spans="1:22">
      <c r="A330" s="252">
        <v>203274</v>
      </c>
      <c r="B330" s="252" t="s">
        <v>81</v>
      </c>
      <c r="C330" s="252" t="s">
        <v>368</v>
      </c>
      <c r="D330" s="252" t="s">
        <v>366</v>
      </c>
      <c r="E330" s="252" t="s">
        <v>366</v>
      </c>
      <c r="F330" s="252" t="s">
        <v>366</v>
      </c>
      <c r="G330" s="252" t="s">
        <v>368</v>
      </c>
      <c r="H330" s="252" t="s">
        <v>367</v>
      </c>
      <c r="I330" s="252" t="s">
        <v>366</v>
      </c>
      <c r="J330" s="252" t="s">
        <v>366</v>
      </c>
      <c r="K330" s="252" t="s">
        <v>366</v>
      </c>
      <c r="L330" s="252" t="s">
        <v>368</v>
      </c>
      <c r="M330" s="252" t="s">
        <v>368</v>
      </c>
      <c r="N330" s="252" t="s">
        <v>366</v>
      </c>
      <c r="O330" s="252" t="s">
        <v>368</v>
      </c>
      <c r="P330" s="252" t="s">
        <v>367</v>
      </c>
      <c r="Q330" s="252" t="s">
        <v>367</v>
      </c>
      <c r="R330" s="252" t="s">
        <v>367</v>
      </c>
      <c r="S330" s="252" t="s">
        <v>366</v>
      </c>
      <c r="T330" s="252" t="s">
        <v>368</v>
      </c>
      <c r="U330" s="252" t="s">
        <v>367</v>
      </c>
      <c r="V330" s="252" t="s">
        <v>367</v>
      </c>
    </row>
    <row r="331" spans="1:22">
      <c r="A331" s="252">
        <v>214283</v>
      </c>
      <c r="B331" s="252" t="s">
        <v>81</v>
      </c>
      <c r="C331" s="252" t="s">
        <v>366</v>
      </c>
      <c r="D331" s="252" t="s">
        <v>368</v>
      </c>
      <c r="E331" s="252" t="s">
        <v>366</v>
      </c>
      <c r="F331" s="252" t="s">
        <v>368</v>
      </c>
      <c r="G331" s="252" t="s">
        <v>368</v>
      </c>
      <c r="H331" s="252" t="s">
        <v>367</v>
      </c>
      <c r="I331" s="252" t="s">
        <v>367</v>
      </c>
      <c r="J331" s="252" t="s">
        <v>368</v>
      </c>
      <c r="K331" s="252" t="s">
        <v>368</v>
      </c>
      <c r="L331" s="252" t="s">
        <v>368</v>
      </c>
      <c r="M331" s="252" t="s">
        <v>368</v>
      </c>
      <c r="N331" s="252" t="s">
        <v>367</v>
      </c>
      <c r="O331" s="252" t="s">
        <v>367</v>
      </c>
      <c r="P331" s="252" t="s">
        <v>367</v>
      </c>
      <c r="Q331" s="252" t="s">
        <v>367</v>
      </c>
      <c r="R331" s="252" t="s">
        <v>367</v>
      </c>
      <c r="S331" s="252" t="s">
        <v>367</v>
      </c>
      <c r="T331" s="252" t="s">
        <v>368</v>
      </c>
      <c r="U331" s="252" t="s">
        <v>367</v>
      </c>
      <c r="V331" s="252" t="s">
        <v>368</v>
      </c>
    </row>
    <row r="332" spans="1:22">
      <c r="A332" s="252">
        <v>214446</v>
      </c>
      <c r="B332" s="252" t="s">
        <v>81</v>
      </c>
      <c r="C332" s="252" t="s">
        <v>366</v>
      </c>
      <c r="D332" s="252" t="s">
        <v>368</v>
      </c>
      <c r="E332" s="252" t="s">
        <v>368</v>
      </c>
      <c r="F332" s="252" t="s">
        <v>368</v>
      </c>
      <c r="G332" s="252" t="s">
        <v>367</v>
      </c>
      <c r="H332" s="252" t="s">
        <v>367</v>
      </c>
      <c r="I332" s="252" t="s">
        <v>368</v>
      </c>
      <c r="J332" s="252" t="s">
        <v>367</v>
      </c>
      <c r="K332" s="252" t="s">
        <v>368</v>
      </c>
      <c r="L332" s="252" t="s">
        <v>368</v>
      </c>
      <c r="M332" s="252" t="s">
        <v>367</v>
      </c>
      <c r="N332" s="252" t="s">
        <v>368</v>
      </c>
      <c r="O332" s="252" t="s">
        <v>368</v>
      </c>
      <c r="P332" s="252" t="s">
        <v>367</v>
      </c>
      <c r="Q332" s="252" t="s">
        <v>367</v>
      </c>
      <c r="R332" s="252" t="s">
        <v>367</v>
      </c>
      <c r="S332" s="252" t="s">
        <v>367</v>
      </c>
      <c r="T332" s="252" t="s">
        <v>368</v>
      </c>
      <c r="U332" s="252" t="s">
        <v>367</v>
      </c>
      <c r="V332" s="252" t="s">
        <v>368</v>
      </c>
    </row>
    <row r="333" spans="1:22">
      <c r="A333" s="252">
        <v>213502</v>
      </c>
      <c r="B333" s="252" t="s">
        <v>81</v>
      </c>
      <c r="C333" s="252" t="s">
        <v>368</v>
      </c>
      <c r="D333" s="252" t="s">
        <v>368</v>
      </c>
      <c r="E333" s="252" t="s">
        <v>368</v>
      </c>
      <c r="F333" s="252" t="s">
        <v>368</v>
      </c>
      <c r="G333" s="252" t="s">
        <v>367</v>
      </c>
      <c r="H333" s="252" t="s">
        <v>368</v>
      </c>
      <c r="I333" s="252" t="s">
        <v>368</v>
      </c>
      <c r="J333" s="252" t="s">
        <v>368</v>
      </c>
      <c r="K333" s="252" t="s">
        <v>368</v>
      </c>
      <c r="L333" s="252" t="s">
        <v>368</v>
      </c>
      <c r="M333" s="252" t="s">
        <v>367</v>
      </c>
      <c r="N333" s="252" t="s">
        <v>368</v>
      </c>
      <c r="O333" s="252" t="s">
        <v>368</v>
      </c>
      <c r="P333" s="252" t="s">
        <v>367</v>
      </c>
      <c r="Q333" s="252" t="s">
        <v>367</v>
      </c>
      <c r="R333" s="252" t="s">
        <v>367</v>
      </c>
      <c r="S333" s="252" t="s">
        <v>367</v>
      </c>
      <c r="T333" s="252" t="s">
        <v>368</v>
      </c>
      <c r="U333" s="252" t="s">
        <v>367</v>
      </c>
      <c r="V333" s="252" t="s">
        <v>368</v>
      </c>
    </row>
    <row r="334" spans="1:22">
      <c r="A334" s="252">
        <v>213819</v>
      </c>
      <c r="B334" s="252" t="s">
        <v>81</v>
      </c>
      <c r="C334" s="252" t="s">
        <v>367</v>
      </c>
      <c r="D334" s="252" t="s">
        <v>368</v>
      </c>
      <c r="E334" s="252" t="s">
        <v>366</v>
      </c>
      <c r="F334" s="252" t="s">
        <v>368</v>
      </c>
      <c r="G334" s="252" t="s">
        <v>368</v>
      </c>
      <c r="H334" s="252" t="s">
        <v>368</v>
      </c>
      <c r="I334" s="252" t="s">
        <v>368</v>
      </c>
      <c r="J334" s="252" t="s">
        <v>368</v>
      </c>
      <c r="K334" s="252" t="s">
        <v>368</v>
      </c>
      <c r="L334" s="252" t="s">
        <v>368</v>
      </c>
      <c r="M334" s="252" t="s">
        <v>367</v>
      </c>
      <c r="N334" s="252" t="s">
        <v>368</v>
      </c>
      <c r="O334" s="252" t="s">
        <v>368</v>
      </c>
      <c r="P334" s="252" t="s">
        <v>367</v>
      </c>
      <c r="Q334" s="252" t="s">
        <v>367</v>
      </c>
      <c r="R334" s="252" t="s">
        <v>367</v>
      </c>
      <c r="S334" s="252" t="s">
        <v>367</v>
      </c>
      <c r="T334" s="252" t="s">
        <v>368</v>
      </c>
      <c r="U334" s="252" t="s">
        <v>367</v>
      </c>
      <c r="V334" s="252" t="s">
        <v>368</v>
      </c>
    </row>
    <row r="335" spans="1:22">
      <c r="A335" s="253">
        <v>211227</v>
      </c>
      <c r="B335" s="252" t="s">
        <v>81</v>
      </c>
      <c r="C335" s="252" t="s">
        <v>366</v>
      </c>
      <c r="D335" s="252" t="s">
        <v>368</v>
      </c>
      <c r="E335" s="252" t="s">
        <v>368</v>
      </c>
      <c r="F335" s="252" t="s">
        <v>366</v>
      </c>
      <c r="G335" s="252" t="s">
        <v>367</v>
      </c>
      <c r="H335" s="252" t="s">
        <v>367</v>
      </c>
      <c r="I335" s="252" t="s">
        <v>366</v>
      </c>
      <c r="J335" s="252" t="s">
        <v>366</v>
      </c>
      <c r="K335" s="252" t="s">
        <v>366</v>
      </c>
      <c r="L335" s="252" t="s">
        <v>366</v>
      </c>
      <c r="M335" s="252" t="s">
        <v>368</v>
      </c>
      <c r="N335" s="252" t="s">
        <v>366</v>
      </c>
      <c r="O335" s="252" t="s">
        <v>366</v>
      </c>
      <c r="P335" s="252" t="s">
        <v>367</v>
      </c>
      <c r="Q335" s="252" t="s">
        <v>367</v>
      </c>
      <c r="R335" s="252" t="s">
        <v>367</v>
      </c>
      <c r="S335" s="252" t="s">
        <v>367</v>
      </c>
      <c r="T335" s="252" t="s">
        <v>368</v>
      </c>
      <c r="U335" s="252" t="s">
        <v>367</v>
      </c>
      <c r="V335" s="252" t="s">
        <v>368</v>
      </c>
    </row>
    <row r="336" spans="1:22">
      <c r="A336" s="252">
        <v>213351</v>
      </c>
      <c r="B336" s="252" t="s">
        <v>81</v>
      </c>
      <c r="C336" s="252" t="s">
        <v>368</v>
      </c>
      <c r="D336" s="252" t="s">
        <v>368</v>
      </c>
      <c r="E336" s="252" t="s">
        <v>368</v>
      </c>
      <c r="F336" s="252" t="s">
        <v>368</v>
      </c>
      <c r="G336" s="252" t="s">
        <v>367</v>
      </c>
      <c r="H336" s="252" t="s">
        <v>367</v>
      </c>
      <c r="I336" s="252" t="s">
        <v>368</v>
      </c>
      <c r="J336" s="252" t="s">
        <v>368</v>
      </c>
      <c r="K336" s="252" t="s">
        <v>368</v>
      </c>
      <c r="L336" s="252" t="s">
        <v>368</v>
      </c>
      <c r="M336" s="252" t="s">
        <v>366</v>
      </c>
      <c r="N336" s="252" t="s">
        <v>367</v>
      </c>
      <c r="O336" s="252" t="s">
        <v>368</v>
      </c>
      <c r="P336" s="252" t="s">
        <v>367</v>
      </c>
      <c r="Q336" s="252" t="s">
        <v>368</v>
      </c>
      <c r="R336" s="252" t="s">
        <v>367</v>
      </c>
      <c r="S336" s="252" t="s">
        <v>367</v>
      </c>
      <c r="T336" s="252" t="s">
        <v>368</v>
      </c>
      <c r="U336" s="252" t="s">
        <v>367</v>
      </c>
      <c r="V336" s="252" t="s">
        <v>368</v>
      </c>
    </row>
    <row r="337" spans="1:22">
      <c r="A337" s="252">
        <v>214300</v>
      </c>
      <c r="B337" s="252" t="s">
        <v>81</v>
      </c>
      <c r="C337" s="252" t="s">
        <v>368</v>
      </c>
      <c r="D337" s="252" t="s">
        <v>368</v>
      </c>
      <c r="E337" s="252" t="s">
        <v>368</v>
      </c>
      <c r="F337" s="252" t="s">
        <v>368</v>
      </c>
      <c r="G337" s="252" t="s">
        <v>368</v>
      </c>
      <c r="H337" s="252" t="s">
        <v>368</v>
      </c>
      <c r="I337" s="252" t="s">
        <v>368</v>
      </c>
      <c r="J337" s="252" t="s">
        <v>368</v>
      </c>
      <c r="K337" s="252" t="s">
        <v>368</v>
      </c>
      <c r="L337" s="252" t="s">
        <v>368</v>
      </c>
      <c r="M337" s="252" t="s">
        <v>368</v>
      </c>
      <c r="N337" s="252" t="s">
        <v>368</v>
      </c>
      <c r="O337" s="252" t="s">
        <v>366</v>
      </c>
      <c r="P337" s="252" t="s">
        <v>368</v>
      </c>
      <c r="Q337" s="252" t="s">
        <v>368</v>
      </c>
      <c r="R337" s="252" t="s">
        <v>367</v>
      </c>
      <c r="S337" s="252" t="s">
        <v>367</v>
      </c>
      <c r="T337" s="252" t="s">
        <v>368</v>
      </c>
      <c r="U337" s="252" t="s">
        <v>367</v>
      </c>
      <c r="V337" s="252" t="s">
        <v>368</v>
      </c>
    </row>
    <row r="338" spans="1:22">
      <c r="A338" s="253">
        <v>212279</v>
      </c>
      <c r="B338" s="252" t="s">
        <v>81</v>
      </c>
      <c r="C338" s="252" t="s">
        <v>366</v>
      </c>
      <c r="D338" s="252" t="s">
        <v>366</v>
      </c>
      <c r="E338" s="252" t="s">
        <v>366</v>
      </c>
      <c r="F338" s="252" t="s">
        <v>366</v>
      </c>
      <c r="G338" s="252" t="s">
        <v>366</v>
      </c>
      <c r="H338" s="252" t="s">
        <v>368</v>
      </c>
      <c r="I338" s="252" t="s">
        <v>366</v>
      </c>
      <c r="J338" s="252" t="s">
        <v>366</v>
      </c>
      <c r="K338" s="252" t="s">
        <v>368</v>
      </c>
      <c r="L338" s="252" t="s">
        <v>366</v>
      </c>
      <c r="M338" s="252" t="s">
        <v>368</v>
      </c>
      <c r="N338" s="252" t="s">
        <v>366</v>
      </c>
      <c r="O338" s="252" t="s">
        <v>366</v>
      </c>
      <c r="P338" s="252" t="s">
        <v>367</v>
      </c>
      <c r="Q338" s="252" t="s">
        <v>366</v>
      </c>
      <c r="R338" s="252" t="s">
        <v>367</v>
      </c>
      <c r="S338" s="252" t="s">
        <v>367</v>
      </c>
      <c r="T338" s="252" t="s">
        <v>368</v>
      </c>
      <c r="U338" s="252" t="s">
        <v>367</v>
      </c>
      <c r="V338" s="252" t="s">
        <v>368</v>
      </c>
    </row>
    <row r="339" spans="1:22">
      <c r="A339" s="252">
        <v>213345</v>
      </c>
      <c r="B339" s="252" t="s">
        <v>81</v>
      </c>
      <c r="C339" s="252" t="s">
        <v>368</v>
      </c>
      <c r="D339" s="252" t="s">
        <v>368</v>
      </c>
      <c r="E339" s="252" t="s">
        <v>368</v>
      </c>
      <c r="F339" s="252" t="s">
        <v>368</v>
      </c>
      <c r="G339" s="252" t="s">
        <v>367</v>
      </c>
      <c r="H339" s="252" t="s">
        <v>368</v>
      </c>
      <c r="I339" s="252" t="s">
        <v>368</v>
      </c>
      <c r="J339" s="252" t="s">
        <v>367</v>
      </c>
      <c r="K339" s="252" t="s">
        <v>368</v>
      </c>
      <c r="L339" s="252" t="s">
        <v>368</v>
      </c>
      <c r="M339" s="252" t="s">
        <v>366</v>
      </c>
      <c r="N339" s="252" t="s">
        <v>366</v>
      </c>
      <c r="O339" s="252" t="s">
        <v>368</v>
      </c>
      <c r="P339" s="252" t="s">
        <v>368</v>
      </c>
      <c r="Q339" s="252" t="s">
        <v>366</v>
      </c>
      <c r="R339" s="252" t="s">
        <v>367</v>
      </c>
      <c r="S339" s="252" t="s">
        <v>367</v>
      </c>
      <c r="T339" s="252" t="s">
        <v>368</v>
      </c>
      <c r="U339" s="252" t="s">
        <v>367</v>
      </c>
      <c r="V339" s="252" t="s">
        <v>368</v>
      </c>
    </row>
    <row r="340" spans="1:22">
      <c r="A340" s="252">
        <v>214149</v>
      </c>
      <c r="B340" s="252" t="s">
        <v>81</v>
      </c>
      <c r="C340" s="252" t="s">
        <v>368</v>
      </c>
      <c r="D340" s="252" t="s">
        <v>368</v>
      </c>
      <c r="E340" s="252" t="s">
        <v>368</v>
      </c>
      <c r="F340" s="252" t="s">
        <v>367</v>
      </c>
      <c r="G340" s="252" t="s">
        <v>368</v>
      </c>
      <c r="H340" s="252" t="s">
        <v>368</v>
      </c>
      <c r="I340" s="252" t="s">
        <v>368</v>
      </c>
      <c r="J340" s="252" t="s">
        <v>368</v>
      </c>
      <c r="K340" s="252" t="s">
        <v>368</v>
      </c>
      <c r="L340" s="252" t="s">
        <v>368</v>
      </c>
      <c r="M340" s="252" t="s">
        <v>368</v>
      </c>
      <c r="N340" s="252" t="s">
        <v>368</v>
      </c>
      <c r="O340" s="252" t="s">
        <v>368</v>
      </c>
      <c r="P340" s="252" t="s">
        <v>368</v>
      </c>
      <c r="Q340" s="252" t="s">
        <v>367</v>
      </c>
      <c r="R340" s="252" t="s">
        <v>368</v>
      </c>
      <c r="S340" s="252" t="s">
        <v>367</v>
      </c>
      <c r="T340" s="252" t="s">
        <v>368</v>
      </c>
      <c r="U340" s="252" t="s">
        <v>367</v>
      </c>
      <c r="V340" s="252" t="s">
        <v>368</v>
      </c>
    </row>
    <row r="341" spans="1:22">
      <c r="A341" s="252">
        <v>212667</v>
      </c>
      <c r="B341" s="252" t="s">
        <v>81</v>
      </c>
      <c r="C341" s="252" t="s">
        <v>366</v>
      </c>
      <c r="D341" s="252" t="s">
        <v>368</v>
      </c>
      <c r="E341" s="252" t="s">
        <v>366</v>
      </c>
      <c r="F341" s="252" t="s">
        <v>368</v>
      </c>
      <c r="G341" s="252" t="s">
        <v>367</v>
      </c>
      <c r="H341" s="252" t="s">
        <v>366</v>
      </c>
      <c r="I341" s="252" t="s">
        <v>368</v>
      </c>
      <c r="J341" s="252" t="s">
        <v>368</v>
      </c>
      <c r="K341" s="252" t="s">
        <v>368</v>
      </c>
      <c r="L341" s="252" t="s">
        <v>367</v>
      </c>
      <c r="M341" s="252" t="s">
        <v>367</v>
      </c>
      <c r="N341" s="252" t="s">
        <v>368</v>
      </c>
      <c r="O341" s="252" t="s">
        <v>366</v>
      </c>
      <c r="P341" s="252" t="s">
        <v>368</v>
      </c>
      <c r="Q341" s="252" t="s">
        <v>367</v>
      </c>
      <c r="R341" s="252" t="s">
        <v>368</v>
      </c>
      <c r="S341" s="252" t="s">
        <v>367</v>
      </c>
      <c r="T341" s="252" t="s">
        <v>368</v>
      </c>
      <c r="U341" s="252" t="s">
        <v>367</v>
      </c>
      <c r="V341" s="252" t="s">
        <v>368</v>
      </c>
    </row>
    <row r="342" spans="1:22">
      <c r="A342" s="252">
        <v>213836</v>
      </c>
      <c r="B342" s="252" t="s">
        <v>81</v>
      </c>
      <c r="C342" s="252" t="s">
        <v>368</v>
      </c>
      <c r="D342" s="252" t="s">
        <v>368</v>
      </c>
      <c r="E342" s="252" t="s">
        <v>368</v>
      </c>
      <c r="F342" s="252" t="s">
        <v>366</v>
      </c>
      <c r="G342" s="252" t="s">
        <v>366</v>
      </c>
      <c r="H342" s="252" t="s">
        <v>367</v>
      </c>
      <c r="I342" s="252" t="s">
        <v>368</v>
      </c>
      <c r="J342" s="252" t="s">
        <v>368</v>
      </c>
      <c r="K342" s="252" t="s">
        <v>368</v>
      </c>
      <c r="L342" s="252" t="s">
        <v>368</v>
      </c>
      <c r="M342" s="252" t="s">
        <v>368</v>
      </c>
      <c r="N342" s="252" t="s">
        <v>368</v>
      </c>
      <c r="O342" s="252" t="s">
        <v>368</v>
      </c>
      <c r="P342" s="252" t="s">
        <v>367</v>
      </c>
      <c r="Q342" s="252" t="s">
        <v>368</v>
      </c>
      <c r="R342" s="252" t="s">
        <v>368</v>
      </c>
      <c r="S342" s="252" t="s">
        <v>367</v>
      </c>
      <c r="T342" s="252" t="s">
        <v>368</v>
      </c>
      <c r="U342" s="252" t="s">
        <v>367</v>
      </c>
      <c r="V342" s="252" t="s">
        <v>368</v>
      </c>
    </row>
    <row r="343" spans="1:22">
      <c r="A343" s="252">
        <v>214075</v>
      </c>
      <c r="B343" s="252" t="s">
        <v>81</v>
      </c>
      <c r="C343" s="252" t="s">
        <v>368</v>
      </c>
      <c r="D343" s="252" t="s">
        <v>368</v>
      </c>
      <c r="E343" s="252" t="s">
        <v>368</v>
      </c>
      <c r="F343" s="252" t="s">
        <v>368</v>
      </c>
      <c r="G343" s="252" t="s">
        <v>368</v>
      </c>
      <c r="H343" s="252" t="s">
        <v>368</v>
      </c>
      <c r="I343" s="252" t="s">
        <v>368</v>
      </c>
      <c r="J343" s="252" t="s">
        <v>368</v>
      </c>
      <c r="K343" s="252" t="s">
        <v>368</v>
      </c>
      <c r="L343" s="252" t="s">
        <v>368</v>
      </c>
      <c r="M343" s="252" t="s">
        <v>366</v>
      </c>
      <c r="N343" s="252" t="s">
        <v>368</v>
      </c>
      <c r="O343" s="252" t="s">
        <v>368</v>
      </c>
      <c r="P343" s="252" t="s">
        <v>367</v>
      </c>
      <c r="Q343" s="252" t="s">
        <v>368</v>
      </c>
      <c r="R343" s="252" t="s">
        <v>368</v>
      </c>
      <c r="S343" s="252" t="s">
        <v>367</v>
      </c>
      <c r="T343" s="252" t="s">
        <v>368</v>
      </c>
      <c r="U343" s="252" t="s">
        <v>367</v>
      </c>
      <c r="V343" s="252" t="s">
        <v>368</v>
      </c>
    </row>
    <row r="344" spans="1:22">
      <c r="A344" s="252">
        <v>211570</v>
      </c>
      <c r="B344" s="252" t="s">
        <v>81</v>
      </c>
      <c r="C344" s="252" t="s">
        <v>366</v>
      </c>
      <c r="D344" s="252" t="s">
        <v>368</v>
      </c>
      <c r="E344" s="252" t="s">
        <v>368</v>
      </c>
      <c r="F344" s="252" t="s">
        <v>368</v>
      </c>
      <c r="G344" s="252" t="s">
        <v>368</v>
      </c>
      <c r="H344" s="252" t="s">
        <v>368</v>
      </c>
      <c r="I344" s="252" t="s">
        <v>366</v>
      </c>
      <c r="J344" s="252" t="s">
        <v>368</v>
      </c>
      <c r="K344" s="252" t="s">
        <v>368</v>
      </c>
      <c r="L344" s="252" t="s">
        <v>366</v>
      </c>
      <c r="M344" s="252" t="s">
        <v>368</v>
      </c>
      <c r="N344" s="252" t="s">
        <v>368</v>
      </c>
      <c r="O344" s="252" t="s">
        <v>368</v>
      </c>
      <c r="P344" s="252" t="s">
        <v>368</v>
      </c>
      <c r="Q344" s="252" t="s">
        <v>368</v>
      </c>
      <c r="R344" s="252" t="s">
        <v>368</v>
      </c>
      <c r="S344" s="252" t="s">
        <v>367</v>
      </c>
      <c r="T344" s="252" t="s">
        <v>368</v>
      </c>
      <c r="U344" s="252" t="s">
        <v>367</v>
      </c>
      <c r="V344" s="252" t="s">
        <v>368</v>
      </c>
    </row>
    <row r="345" spans="1:22">
      <c r="A345" s="252">
        <v>212437</v>
      </c>
      <c r="B345" s="252" t="s">
        <v>81</v>
      </c>
      <c r="C345" s="252" t="s">
        <v>368</v>
      </c>
      <c r="D345" s="252" t="s">
        <v>368</v>
      </c>
      <c r="E345" s="252" t="s">
        <v>368</v>
      </c>
      <c r="F345" s="252" t="s">
        <v>367</v>
      </c>
      <c r="G345" s="252" t="s">
        <v>368</v>
      </c>
      <c r="H345" s="252" t="s">
        <v>368</v>
      </c>
      <c r="I345" s="252" t="s">
        <v>367</v>
      </c>
      <c r="J345" s="252" t="s">
        <v>368</v>
      </c>
      <c r="K345" s="252" t="s">
        <v>367</v>
      </c>
      <c r="L345" s="252" t="s">
        <v>368</v>
      </c>
      <c r="M345" s="252" t="s">
        <v>367</v>
      </c>
      <c r="N345" s="252" t="s">
        <v>367</v>
      </c>
      <c r="O345" s="252" t="s">
        <v>368</v>
      </c>
      <c r="P345" s="252" t="s">
        <v>368</v>
      </c>
      <c r="Q345" s="252" t="s">
        <v>368</v>
      </c>
      <c r="R345" s="252" t="s">
        <v>367</v>
      </c>
      <c r="S345" s="252" t="s">
        <v>368</v>
      </c>
      <c r="T345" s="252" t="s">
        <v>368</v>
      </c>
      <c r="U345" s="252" t="s">
        <v>367</v>
      </c>
      <c r="V345" s="252" t="s">
        <v>368</v>
      </c>
    </row>
    <row r="346" spans="1:22">
      <c r="A346" s="252">
        <v>214293</v>
      </c>
      <c r="B346" s="252" t="s">
        <v>81</v>
      </c>
      <c r="C346" s="252" t="s">
        <v>366</v>
      </c>
      <c r="D346" s="252" t="s">
        <v>368</v>
      </c>
      <c r="E346" s="252" t="s">
        <v>366</v>
      </c>
      <c r="F346" s="252" t="s">
        <v>366</v>
      </c>
      <c r="G346" s="252" t="s">
        <v>368</v>
      </c>
      <c r="H346" s="252" t="s">
        <v>368</v>
      </c>
      <c r="I346" s="252" t="s">
        <v>368</v>
      </c>
      <c r="J346" s="252" t="s">
        <v>368</v>
      </c>
      <c r="K346" s="252" t="s">
        <v>368</v>
      </c>
      <c r="L346" s="252" t="s">
        <v>368</v>
      </c>
      <c r="M346" s="252" t="s">
        <v>367</v>
      </c>
      <c r="N346" s="252" t="s">
        <v>368</v>
      </c>
      <c r="O346" s="252" t="s">
        <v>366</v>
      </c>
      <c r="P346" s="252" t="s">
        <v>368</v>
      </c>
      <c r="Q346" s="252" t="s">
        <v>368</v>
      </c>
      <c r="R346" s="252" t="s">
        <v>368</v>
      </c>
      <c r="S346" s="252" t="s">
        <v>368</v>
      </c>
      <c r="T346" s="252" t="s">
        <v>368</v>
      </c>
      <c r="U346" s="252" t="s">
        <v>367</v>
      </c>
      <c r="V346" s="252" t="s">
        <v>368</v>
      </c>
    </row>
    <row r="347" spans="1:22">
      <c r="A347" s="252">
        <v>212829</v>
      </c>
      <c r="B347" s="252" t="s">
        <v>81</v>
      </c>
      <c r="C347" s="252" t="s">
        <v>367</v>
      </c>
      <c r="D347" s="252" t="s">
        <v>366</v>
      </c>
      <c r="E347" s="252" t="s">
        <v>368</v>
      </c>
      <c r="F347" s="252" t="s">
        <v>366</v>
      </c>
      <c r="G347" s="252" t="s">
        <v>368</v>
      </c>
      <c r="H347" s="252" t="s">
        <v>368</v>
      </c>
      <c r="I347" s="252" t="s">
        <v>368</v>
      </c>
      <c r="J347" s="252" t="s">
        <v>368</v>
      </c>
      <c r="K347" s="252" t="s">
        <v>366</v>
      </c>
      <c r="L347" s="252" t="s">
        <v>366</v>
      </c>
      <c r="M347" s="252" t="s">
        <v>366</v>
      </c>
      <c r="N347" s="252" t="s">
        <v>366</v>
      </c>
      <c r="O347" s="252" t="s">
        <v>368</v>
      </c>
      <c r="P347" s="252" t="s">
        <v>367</v>
      </c>
      <c r="Q347" s="252" t="s">
        <v>368</v>
      </c>
      <c r="R347" s="252" t="s">
        <v>368</v>
      </c>
      <c r="S347" s="252" t="s">
        <v>366</v>
      </c>
      <c r="T347" s="252" t="s">
        <v>368</v>
      </c>
      <c r="U347" s="252" t="s">
        <v>367</v>
      </c>
      <c r="V347" s="252" t="s">
        <v>368</v>
      </c>
    </row>
    <row r="348" spans="1:22">
      <c r="A348" s="253">
        <v>209716</v>
      </c>
      <c r="B348" s="252" t="s">
        <v>81</v>
      </c>
      <c r="C348" s="252" t="s">
        <v>366</v>
      </c>
      <c r="D348" s="252" t="s">
        <v>368</v>
      </c>
      <c r="E348" s="252" t="s">
        <v>366</v>
      </c>
      <c r="F348" s="252" t="s">
        <v>368</v>
      </c>
      <c r="G348" s="252" t="s">
        <v>366</v>
      </c>
      <c r="H348" s="252" t="s">
        <v>366</v>
      </c>
      <c r="I348" s="252" t="s">
        <v>368</v>
      </c>
      <c r="J348" s="252" t="s">
        <v>366</v>
      </c>
      <c r="K348" s="252" t="s">
        <v>366</v>
      </c>
      <c r="L348" s="252" t="s">
        <v>368</v>
      </c>
      <c r="M348" s="252" t="s">
        <v>368</v>
      </c>
      <c r="N348" s="252" t="s">
        <v>368</v>
      </c>
      <c r="O348" s="252" t="s">
        <v>368</v>
      </c>
      <c r="P348" s="252" t="s">
        <v>367</v>
      </c>
      <c r="Q348" s="252" t="s">
        <v>367</v>
      </c>
      <c r="R348" s="252" t="s">
        <v>367</v>
      </c>
      <c r="S348" s="252" t="s">
        <v>367</v>
      </c>
      <c r="T348" s="252" t="s">
        <v>368</v>
      </c>
      <c r="U348" s="252" t="s">
        <v>368</v>
      </c>
      <c r="V348" s="252" t="s">
        <v>367</v>
      </c>
    </row>
    <row r="349" spans="1:22">
      <c r="A349" s="252">
        <v>211516</v>
      </c>
      <c r="B349" s="252" t="s">
        <v>81</v>
      </c>
      <c r="C349" s="252" t="s">
        <v>366</v>
      </c>
      <c r="D349" s="252" t="s">
        <v>366</v>
      </c>
      <c r="E349" s="252" t="s">
        <v>368</v>
      </c>
      <c r="F349" s="252" t="s">
        <v>366</v>
      </c>
      <c r="G349" s="252" t="s">
        <v>367</v>
      </c>
      <c r="H349" s="252" t="s">
        <v>368</v>
      </c>
      <c r="I349" s="252" t="s">
        <v>366</v>
      </c>
      <c r="J349" s="252" t="s">
        <v>366</v>
      </c>
      <c r="K349" s="252" t="s">
        <v>366</v>
      </c>
      <c r="L349" s="252" t="s">
        <v>366</v>
      </c>
      <c r="M349" s="252" t="s">
        <v>366</v>
      </c>
      <c r="N349" s="252" t="s">
        <v>368</v>
      </c>
      <c r="O349" s="252" t="s">
        <v>368</v>
      </c>
      <c r="P349" s="252" t="s">
        <v>367</v>
      </c>
      <c r="Q349" s="252" t="s">
        <v>367</v>
      </c>
      <c r="R349" s="252" t="s">
        <v>367</v>
      </c>
      <c r="S349" s="252" t="s">
        <v>367</v>
      </c>
      <c r="T349" s="252" t="s">
        <v>368</v>
      </c>
      <c r="U349" s="252" t="s">
        <v>368</v>
      </c>
      <c r="V349" s="252" t="s">
        <v>367</v>
      </c>
    </row>
    <row r="350" spans="1:22">
      <c r="A350" s="252">
        <v>213851</v>
      </c>
      <c r="B350" s="252" t="s">
        <v>81</v>
      </c>
      <c r="C350" s="252" t="s">
        <v>368</v>
      </c>
      <c r="D350" s="252" t="s">
        <v>368</v>
      </c>
      <c r="E350" s="252" t="s">
        <v>368</v>
      </c>
      <c r="F350" s="252" t="s">
        <v>368</v>
      </c>
      <c r="G350" s="252" t="s">
        <v>368</v>
      </c>
      <c r="H350" s="252" t="s">
        <v>368</v>
      </c>
      <c r="I350" s="252" t="s">
        <v>368</v>
      </c>
      <c r="J350" s="252" t="s">
        <v>368</v>
      </c>
      <c r="K350" s="252" t="s">
        <v>368</v>
      </c>
      <c r="L350" s="252" t="s">
        <v>368</v>
      </c>
      <c r="M350" s="252" t="s">
        <v>367</v>
      </c>
      <c r="N350" s="252" t="s">
        <v>367</v>
      </c>
      <c r="O350" s="252" t="s">
        <v>368</v>
      </c>
      <c r="P350" s="252" t="s">
        <v>368</v>
      </c>
      <c r="Q350" s="252" t="s">
        <v>367</v>
      </c>
      <c r="R350" s="252" t="s">
        <v>367</v>
      </c>
      <c r="S350" s="252" t="s">
        <v>367</v>
      </c>
      <c r="T350" s="252" t="s">
        <v>368</v>
      </c>
      <c r="U350" s="252" t="s">
        <v>368</v>
      </c>
      <c r="V350" s="252" t="s">
        <v>367</v>
      </c>
    </row>
    <row r="351" spans="1:22">
      <c r="A351" s="252">
        <v>213861</v>
      </c>
      <c r="B351" s="252" t="s">
        <v>81</v>
      </c>
      <c r="C351" s="252" t="s">
        <v>368</v>
      </c>
      <c r="D351" s="252" t="s">
        <v>368</v>
      </c>
      <c r="E351" s="252" t="s">
        <v>368</v>
      </c>
      <c r="F351" s="252" t="s">
        <v>366</v>
      </c>
      <c r="G351" s="252" t="s">
        <v>368</v>
      </c>
      <c r="H351" s="252" t="s">
        <v>368</v>
      </c>
      <c r="I351" s="252" t="s">
        <v>366</v>
      </c>
      <c r="J351" s="252" t="s">
        <v>367</v>
      </c>
      <c r="K351" s="252" t="s">
        <v>368</v>
      </c>
      <c r="L351" s="252" t="s">
        <v>368</v>
      </c>
      <c r="M351" s="252" t="s">
        <v>366</v>
      </c>
      <c r="N351" s="252" t="s">
        <v>368</v>
      </c>
      <c r="O351" s="252" t="s">
        <v>368</v>
      </c>
      <c r="P351" s="252" t="s">
        <v>366</v>
      </c>
      <c r="Q351" s="252" t="s">
        <v>367</v>
      </c>
      <c r="R351" s="252" t="s">
        <v>367</v>
      </c>
      <c r="S351" s="252" t="s">
        <v>367</v>
      </c>
      <c r="T351" s="252" t="s">
        <v>368</v>
      </c>
      <c r="U351" s="252" t="s">
        <v>368</v>
      </c>
      <c r="V351" s="252" t="s">
        <v>367</v>
      </c>
    </row>
    <row r="352" spans="1:22">
      <c r="A352" s="252">
        <v>213215</v>
      </c>
      <c r="B352" s="252" t="s">
        <v>81</v>
      </c>
      <c r="C352" s="252" t="s">
        <v>367</v>
      </c>
      <c r="D352" s="252" t="s">
        <v>368</v>
      </c>
      <c r="E352" s="252" t="s">
        <v>368</v>
      </c>
      <c r="F352" s="252" t="s">
        <v>368</v>
      </c>
      <c r="G352" s="252" t="s">
        <v>367</v>
      </c>
      <c r="H352" s="252" t="s">
        <v>367</v>
      </c>
      <c r="I352" s="252" t="s">
        <v>368</v>
      </c>
      <c r="J352" s="252" t="s">
        <v>367</v>
      </c>
      <c r="K352" s="252" t="s">
        <v>368</v>
      </c>
      <c r="L352" s="252" t="s">
        <v>368</v>
      </c>
      <c r="M352" s="252" t="s">
        <v>367</v>
      </c>
      <c r="N352" s="252" t="s">
        <v>368</v>
      </c>
      <c r="O352" s="252" t="s">
        <v>368</v>
      </c>
      <c r="P352" s="252" t="s">
        <v>367</v>
      </c>
      <c r="Q352" s="252" t="s">
        <v>368</v>
      </c>
      <c r="R352" s="252" t="s">
        <v>367</v>
      </c>
      <c r="S352" s="252" t="s">
        <v>367</v>
      </c>
      <c r="T352" s="252" t="s">
        <v>368</v>
      </c>
      <c r="U352" s="252" t="s">
        <v>368</v>
      </c>
      <c r="V352" s="252" t="s">
        <v>367</v>
      </c>
    </row>
    <row r="353" spans="1:22">
      <c r="A353" s="252">
        <v>212559</v>
      </c>
      <c r="B353" s="252" t="s">
        <v>81</v>
      </c>
      <c r="C353" s="252" t="s">
        <v>366</v>
      </c>
      <c r="D353" s="252" t="s">
        <v>368</v>
      </c>
      <c r="E353" s="252" t="s">
        <v>366</v>
      </c>
      <c r="F353" s="252" t="s">
        <v>366</v>
      </c>
      <c r="G353" s="252" t="s">
        <v>367</v>
      </c>
      <c r="H353" s="252" t="s">
        <v>367</v>
      </c>
      <c r="I353" s="252" t="s">
        <v>366</v>
      </c>
      <c r="J353" s="252" t="s">
        <v>366</v>
      </c>
      <c r="K353" s="252" t="s">
        <v>368</v>
      </c>
      <c r="L353" s="252" t="s">
        <v>366</v>
      </c>
      <c r="M353" s="252" t="s">
        <v>367</v>
      </c>
      <c r="N353" s="252" t="s">
        <v>368</v>
      </c>
      <c r="O353" s="252" t="s">
        <v>368</v>
      </c>
      <c r="P353" s="252" t="s">
        <v>367</v>
      </c>
      <c r="Q353" s="252" t="s">
        <v>368</v>
      </c>
      <c r="R353" s="252" t="s">
        <v>367</v>
      </c>
      <c r="S353" s="252" t="s">
        <v>367</v>
      </c>
      <c r="T353" s="252" t="s">
        <v>368</v>
      </c>
      <c r="U353" s="252" t="s">
        <v>368</v>
      </c>
      <c r="V353" s="252" t="s">
        <v>367</v>
      </c>
    </row>
    <row r="354" spans="1:22">
      <c r="A354" s="252">
        <v>214016</v>
      </c>
      <c r="B354" s="252" t="s">
        <v>81</v>
      </c>
      <c r="C354" s="252" t="s">
        <v>368</v>
      </c>
      <c r="D354" s="252" t="s">
        <v>368</v>
      </c>
      <c r="E354" s="252" t="s">
        <v>368</v>
      </c>
      <c r="F354" s="252" t="s">
        <v>368</v>
      </c>
      <c r="G354" s="252" t="s">
        <v>367</v>
      </c>
      <c r="H354" s="252" t="s">
        <v>367</v>
      </c>
      <c r="I354" s="252" t="s">
        <v>368</v>
      </c>
      <c r="J354" s="252" t="s">
        <v>368</v>
      </c>
      <c r="K354" s="252" t="s">
        <v>368</v>
      </c>
      <c r="L354" s="252" t="s">
        <v>368</v>
      </c>
      <c r="M354" s="252" t="s">
        <v>368</v>
      </c>
      <c r="N354" s="252" t="s">
        <v>368</v>
      </c>
      <c r="O354" s="252" t="s">
        <v>368</v>
      </c>
      <c r="P354" s="252" t="s">
        <v>367</v>
      </c>
      <c r="Q354" s="252" t="s">
        <v>368</v>
      </c>
      <c r="R354" s="252" t="s">
        <v>367</v>
      </c>
      <c r="S354" s="252" t="s">
        <v>367</v>
      </c>
      <c r="T354" s="252" t="s">
        <v>368</v>
      </c>
      <c r="U354" s="252" t="s">
        <v>368</v>
      </c>
      <c r="V354" s="252" t="s">
        <v>367</v>
      </c>
    </row>
    <row r="355" spans="1:22">
      <c r="A355" s="252">
        <v>214146</v>
      </c>
      <c r="B355" s="252" t="s">
        <v>81</v>
      </c>
      <c r="C355" s="252" t="s">
        <v>368</v>
      </c>
      <c r="D355" s="252" t="s">
        <v>368</v>
      </c>
      <c r="E355" s="252" t="s">
        <v>368</v>
      </c>
      <c r="F355" s="252" t="s">
        <v>368</v>
      </c>
      <c r="G355" s="252" t="s">
        <v>368</v>
      </c>
      <c r="H355" s="252" t="s">
        <v>367</v>
      </c>
      <c r="I355" s="252" t="s">
        <v>368</v>
      </c>
      <c r="J355" s="252" t="s">
        <v>368</v>
      </c>
      <c r="K355" s="252" t="s">
        <v>368</v>
      </c>
      <c r="L355" s="252" t="s">
        <v>368</v>
      </c>
      <c r="M355" s="252" t="s">
        <v>368</v>
      </c>
      <c r="N355" s="252" t="s">
        <v>368</v>
      </c>
      <c r="O355" s="252" t="s">
        <v>368</v>
      </c>
      <c r="P355" s="252" t="s">
        <v>367</v>
      </c>
      <c r="Q355" s="252" t="s">
        <v>368</v>
      </c>
      <c r="R355" s="252" t="s">
        <v>367</v>
      </c>
      <c r="S355" s="252" t="s">
        <v>367</v>
      </c>
      <c r="T355" s="252" t="s">
        <v>368</v>
      </c>
      <c r="U355" s="252" t="s">
        <v>368</v>
      </c>
      <c r="V355" s="252" t="s">
        <v>367</v>
      </c>
    </row>
    <row r="356" spans="1:22">
      <c r="A356" s="252">
        <v>214329</v>
      </c>
      <c r="B356" s="252" t="s">
        <v>81</v>
      </c>
      <c r="C356" s="252" t="s">
        <v>367</v>
      </c>
      <c r="D356" s="252" t="s">
        <v>368</v>
      </c>
      <c r="E356" s="252" t="s">
        <v>368</v>
      </c>
      <c r="F356" s="252" t="s">
        <v>368</v>
      </c>
      <c r="G356" s="252" t="s">
        <v>367</v>
      </c>
      <c r="H356" s="252" t="s">
        <v>368</v>
      </c>
      <c r="I356" s="252" t="s">
        <v>368</v>
      </c>
      <c r="J356" s="252" t="s">
        <v>367</v>
      </c>
      <c r="K356" s="252" t="s">
        <v>368</v>
      </c>
      <c r="L356" s="252" t="s">
        <v>368</v>
      </c>
      <c r="M356" s="252" t="s">
        <v>368</v>
      </c>
      <c r="N356" s="252" t="s">
        <v>366</v>
      </c>
      <c r="O356" s="252" t="s">
        <v>366</v>
      </c>
      <c r="P356" s="252" t="s">
        <v>367</v>
      </c>
      <c r="Q356" s="252" t="s">
        <v>368</v>
      </c>
      <c r="R356" s="252" t="s">
        <v>367</v>
      </c>
      <c r="S356" s="252" t="s">
        <v>367</v>
      </c>
      <c r="T356" s="252" t="s">
        <v>368</v>
      </c>
      <c r="U356" s="252" t="s">
        <v>368</v>
      </c>
      <c r="V356" s="252" t="s">
        <v>367</v>
      </c>
    </row>
    <row r="357" spans="1:22">
      <c r="A357" s="252">
        <v>212227</v>
      </c>
      <c r="B357" s="252" t="s">
        <v>81</v>
      </c>
      <c r="C357" s="252" t="s">
        <v>366</v>
      </c>
      <c r="D357" s="252" t="s">
        <v>368</v>
      </c>
      <c r="E357" s="252" t="s">
        <v>366</v>
      </c>
      <c r="F357" s="252" t="s">
        <v>368</v>
      </c>
      <c r="G357" s="252" t="s">
        <v>368</v>
      </c>
      <c r="H357" s="252" t="s">
        <v>367</v>
      </c>
      <c r="I357" s="252" t="s">
        <v>368</v>
      </c>
      <c r="J357" s="252" t="s">
        <v>366</v>
      </c>
      <c r="K357" s="252" t="s">
        <v>368</v>
      </c>
      <c r="L357" s="252" t="s">
        <v>366</v>
      </c>
      <c r="M357" s="252" t="s">
        <v>366</v>
      </c>
      <c r="N357" s="252" t="s">
        <v>366</v>
      </c>
      <c r="O357" s="252" t="s">
        <v>366</v>
      </c>
      <c r="P357" s="252" t="s">
        <v>367</v>
      </c>
      <c r="Q357" s="252" t="s">
        <v>368</v>
      </c>
      <c r="R357" s="252" t="s">
        <v>367</v>
      </c>
      <c r="S357" s="252" t="s">
        <v>367</v>
      </c>
      <c r="T357" s="252" t="s">
        <v>368</v>
      </c>
      <c r="U357" s="252" t="s">
        <v>368</v>
      </c>
      <c r="V357" s="252" t="s">
        <v>367</v>
      </c>
    </row>
    <row r="358" spans="1:22">
      <c r="A358" s="252">
        <v>213265</v>
      </c>
      <c r="B358" s="252" t="s">
        <v>81</v>
      </c>
      <c r="C358" s="252" t="s">
        <v>368</v>
      </c>
      <c r="D358" s="252" t="s">
        <v>368</v>
      </c>
      <c r="E358" s="252" t="s">
        <v>366</v>
      </c>
      <c r="F358" s="252" t="s">
        <v>368</v>
      </c>
      <c r="G358" s="252" t="s">
        <v>368</v>
      </c>
      <c r="H358" s="252" t="s">
        <v>367</v>
      </c>
      <c r="I358" s="252" t="s">
        <v>368</v>
      </c>
      <c r="J358" s="252" t="s">
        <v>367</v>
      </c>
      <c r="K358" s="252" t="s">
        <v>367</v>
      </c>
      <c r="L358" s="252" t="s">
        <v>368</v>
      </c>
      <c r="M358" s="252" t="s">
        <v>367</v>
      </c>
      <c r="N358" s="252" t="s">
        <v>367</v>
      </c>
      <c r="O358" s="252" t="s">
        <v>367</v>
      </c>
      <c r="P358" s="252" t="s">
        <v>368</v>
      </c>
      <c r="Q358" s="252" t="s">
        <v>368</v>
      </c>
      <c r="R358" s="252" t="s">
        <v>367</v>
      </c>
      <c r="S358" s="252" t="s">
        <v>367</v>
      </c>
      <c r="T358" s="252" t="s">
        <v>368</v>
      </c>
      <c r="U358" s="252" t="s">
        <v>368</v>
      </c>
      <c r="V358" s="252" t="s">
        <v>367</v>
      </c>
    </row>
    <row r="359" spans="1:22">
      <c r="A359" s="253">
        <v>212276</v>
      </c>
      <c r="B359" s="252" t="s">
        <v>81</v>
      </c>
      <c r="C359" s="252" t="s">
        <v>366</v>
      </c>
      <c r="D359" s="252" t="s">
        <v>368</v>
      </c>
      <c r="E359" s="252" t="s">
        <v>366</v>
      </c>
      <c r="F359" s="252" t="s">
        <v>366</v>
      </c>
      <c r="G359" s="252" t="s">
        <v>366</v>
      </c>
      <c r="H359" s="252" t="s">
        <v>368</v>
      </c>
      <c r="I359" s="252" t="s">
        <v>366</v>
      </c>
      <c r="J359" s="252" t="s">
        <v>366</v>
      </c>
      <c r="K359" s="252" t="s">
        <v>366</v>
      </c>
      <c r="L359" s="252" t="s">
        <v>366</v>
      </c>
      <c r="M359" s="252" t="s">
        <v>368</v>
      </c>
      <c r="N359" s="252" t="s">
        <v>368</v>
      </c>
      <c r="O359" s="252" t="s">
        <v>368</v>
      </c>
      <c r="P359" s="252" t="s">
        <v>368</v>
      </c>
      <c r="Q359" s="252" t="s">
        <v>368</v>
      </c>
      <c r="R359" s="252" t="s">
        <v>367</v>
      </c>
      <c r="S359" s="252" t="s">
        <v>367</v>
      </c>
      <c r="T359" s="252" t="s">
        <v>368</v>
      </c>
      <c r="U359" s="252" t="s">
        <v>368</v>
      </c>
      <c r="V359" s="252" t="s">
        <v>367</v>
      </c>
    </row>
    <row r="360" spans="1:22">
      <c r="A360" s="252">
        <v>213817</v>
      </c>
      <c r="B360" s="252" t="s">
        <v>81</v>
      </c>
      <c r="C360" s="252" t="s">
        <v>368</v>
      </c>
      <c r="D360" s="252" t="s">
        <v>368</v>
      </c>
      <c r="E360" s="252" t="s">
        <v>368</v>
      </c>
      <c r="F360" s="252" t="s">
        <v>368</v>
      </c>
      <c r="G360" s="252" t="s">
        <v>368</v>
      </c>
      <c r="H360" s="252" t="s">
        <v>368</v>
      </c>
      <c r="I360" s="252" t="s">
        <v>368</v>
      </c>
      <c r="J360" s="252" t="s">
        <v>367</v>
      </c>
      <c r="K360" s="252" t="s">
        <v>367</v>
      </c>
      <c r="L360" s="252" t="s">
        <v>367</v>
      </c>
      <c r="M360" s="252" t="s">
        <v>368</v>
      </c>
      <c r="N360" s="252" t="s">
        <v>368</v>
      </c>
      <c r="O360" s="252" t="s">
        <v>366</v>
      </c>
      <c r="P360" s="252" t="s">
        <v>368</v>
      </c>
      <c r="Q360" s="252" t="s">
        <v>366</v>
      </c>
      <c r="R360" s="252" t="s">
        <v>367</v>
      </c>
      <c r="S360" s="252" t="s">
        <v>367</v>
      </c>
      <c r="T360" s="252" t="s">
        <v>368</v>
      </c>
      <c r="U360" s="252" t="s">
        <v>368</v>
      </c>
      <c r="V360" s="252" t="s">
        <v>367</v>
      </c>
    </row>
    <row r="361" spans="1:22">
      <c r="A361" s="252">
        <v>212771</v>
      </c>
      <c r="B361" s="252" t="s">
        <v>81</v>
      </c>
      <c r="C361" s="252" t="s">
        <v>366</v>
      </c>
      <c r="D361" s="252" t="s">
        <v>366</v>
      </c>
      <c r="E361" s="252" t="s">
        <v>366</v>
      </c>
      <c r="F361" s="252" t="s">
        <v>366</v>
      </c>
      <c r="G361" s="252" t="s">
        <v>366</v>
      </c>
      <c r="H361" s="252" t="s">
        <v>368</v>
      </c>
      <c r="I361" s="252" t="s">
        <v>368</v>
      </c>
      <c r="J361" s="252" t="s">
        <v>368</v>
      </c>
      <c r="K361" s="252" t="s">
        <v>368</v>
      </c>
      <c r="L361" s="252" t="s">
        <v>368</v>
      </c>
      <c r="M361" s="252" t="s">
        <v>368</v>
      </c>
      <c r="N361" s="252" t="s">
        <v>368</v>
      </c>
      <c r="O361" s="252" t="s">
        <v>368</v>
      </c>
      <c r="P361" s="252" t="s">
        <v>368</v>
      </c>
      <c r="Q361" s="252" t="s">
        <v>367</v>
      </c>
      <c r="R361" s="252" t="s">
        <v>368</v>
      </c>
      <c r="S361" s="252" t="s">
        <v>367</v>
      </c>
      <c r="T361" s="252" t="s">
        <v>368</v>
      </c>
      <c r="U361" s="252" t="s">
        <v>368</v>
      </c>
      <c r="V361" s="252" t="s">
        <v>367</v>
      </c>
    </row>
    <row r="362" spans="1:22">
      <c r="A362" s="252">
        <v>213240</v>
      </c>
      <c r="B362" s="252" t="s">
        <v>81</v>
      </c>
      <c r="C362" s="252" t="s">
        <v>368</v>
      </c>
      <c r="D362" s="252" t="s">
        <v>368</v>
      </c>
      <c r="E362" s="252" t="s">
        <v>368</v>
      </c>
      <c r="F362" s="252" t="s">
        <v>368</v>
      </c>
      <c r="G362" s="252" t="s">
        <v>367</v>
      </c>
      <c r="H362" s="252" t="s">
        <v>368</v>
      </c>
      <c r="I362" s="252" t="s">
        <v>368</v>
      </c>
      <c r="J362" s="252" t="s">
        <v>368</v>
      </c>
      <c r="K362" s="252" t="s">
        <v>368</v>
      </c>
      <c r="L362" s="252" t="s">
        <v>368</v>
      </c>
      <c r="M362" s="252" t="s">
        <v>368</v>
      </c>
      <c r="N362" s="252" t="s">
        <v>368</v>
      </c>
      <c r="O362" s="252" t="s">
        <v>366</v>
      </c>
      <c r="P362" s="252" t="s">
        <v>367</v>
      </c>
      <c r="Q362" s="252" t="s">
        <v>367</v>
      </c>
      <c r="R362" s="252" t="s">
        <v>367</v>
      </c>
      <c r="S362" s="252" t="s">
        <v>368</v>
      </c>
      <c r="T362" s="252" t="s">
        <v>368</v>
      </c>
      <c r="U362" s="252" t="s">
        <v>368</v>
      </c>
      <c r="V362" s="252" t="s">
        <v>367</v>
      </c>
    </row>
    <row r="363" spans="1:22">
      <c r="A363" s="253">
        <v>209218</v>
      </c>
      <c r="B363" s="252" t="s">
        <v>81</v>
      </c>
      <c r="C363" s="252" t="s">
        <v>368</v>
      </c>
      <c r="D363" s="252" t="s">
        <v>368</v>
      </c>
      <c r="E363" s="252" t="s">
        <v>368</v>
      </c>
      <c r="F363" s="252" t="s">
        <v>368</v>
      </c>
      <c r="G363" s="252" t="s">
        <v>367</v>
      </c>
      <c r="H363" s="252" t="s">
        <v>368</v>
      </c>
      <c r="I363" s="252" t="s">
        <v>368</v>
      </c>
      <c r="J363" s="252" t="s">
        <v>366</v>
      </c>
      <c r="K363" s="252" t="s">
        <v>366</v>
      </c>
      <c r="L363" s="252" t="s">
        <v>366</v>
      </c>
      <c r="M363" s="252" t="s">
        <v>368</v>
      </c>
      <c r="N363" s="252" t="s">
        <v>368</v>
      </c>
      <c r="O363" s="252" t="s">
        <v>368</v>
      </c>
      <c r="P363" s="252" t="s">
        <v>368</v>
      </c>
      <c r="Q363" s="252" t="s">
        <v>368</v>
      </c>
      <c r="R363" s="252" t="s">
        <v>367</v>
      </c>
      <c r="S363" s="252" t="s">
        <v>368</v>
      </c>
      <c r="T363" s="252" t="s">
        <v>368</v>
      </c>
      <c r="U363" s="252" t="s">
        <v>368</v>
      </c>
      <c r="V363" s="252" t="s">
        <v>367</v>
      </c>
    </row>
    <row r="364" spans="1:22">
      <c r="A364" s="252">
        <v>213027</v>
      </c>
      <c r="B364" s="252" t="s">
        <v>81</v>
      </c>
      <c r="C364" s="252" t="s">
        <v>366</v>
      </c>
      <c r="D364" s="252" t="s">
        <v>368</v>
      </c>
      <c r="E364" s="252" t="s">
        <v>368</v>
      </c>
      <c r="F364" s="252" t="s">
        <v>366</v>
      </c>
      <c r="G364" s="252" t="s">
        <v>366</v>
      </c>
      <c r="H364" s="252" t="s">
        <v>368</v>
      </c>
      <c r="I364" s="252" t="s">
        <v>368</v>
      </c>
      <c r="J364" s="252" t="s">
        <v>368</v>
      </c>
      <c r="K364" s="252" t="s">
        <v>368</v>
      </c>
      <c r="L364" s="252" t="s">
        <v>366</v>
      </c>
      <c r="M364" s="252" t="s">
        <v>366</v>
      </c>
      <c r="N364" s="252" t="s">
        <v>368</v>
      </c>
      <c r="O364" s="252" t="s">
        <v>368</v>
      </c>
      <c r="P364" s="252" t="s">
        <v>366</v>
      </c>
      <c r="Q364" s="252" t="s">
        <v>368</v>
      </c>
      <c r="R364" s="252" t="s">
        <v>367</v>
      </c>
      <c r="S364" s="252" t="s">
        <v>368</v>
      </c>
      <c r="T364" s="252" t="s">
        <v>368</v>
      </c>
      <c r="U364" s="252" t="s">
        <v>368</v>
      </c>
      <c r="V364" s="252" t="s">
        <v>367</v>
      </c>
    </row>
    <row r="365" spans="1:22">
      <c r="A365" s="252">
        <v>212691</v>
      </c>
      <c r="B365" s="252" t="s">
        <v>81</v>
      </c>
      <c r="C365" s="252" t="s">
        <v>366</v>
      </c>
      <c r="D365" s="252" t="s">
        <v>368</v>
      </c>
      <c r="E365" s="252" t="s">
        <v>368</v>
      </c>
      <c r="F365" s="252" t="s">
        <v>366</v>
      </c>
      <c r="G365" s="252" t="s">
        <v>367</v>
      </c>
      <c r="H365" s="252" t="s">
        <v>367</v>
      </c>
      <c r="I365" s="252" t="s">
        <v>368</v>
      </c>
      <c r="J365" s="252" t="s">
        <v>366</v>
      </c>
      <c r="K365" s="252" t="s">
        <v>368</v>
      </c>
      <c r="L365" s="252" t="s">
        <v>368</v>
      </c>
      <c r="M365" s="252" t="s">
        <v>366</v>
      </c>
      <c r="N365" s="252" t="s">
        <v>366</v>
      </c>
      <c r="O365" s="252" t="s">
        <v>368</v>
      </c>
      <c r="P365" s="252" t="s">
        <v>367</v>
      </c>
      <c r="Q365" s="252" t="s">
        <v>368</v>
      </c>
      <c r="R365" s="252" t="s">
        <v>367</v>
      </c>
      <c r="S365" s="252" t="s">
        <v>366</v>
      </c>
      <c r="T365" s="252" t="s">
        <v>368</v>
      </c>
      <c r="U365" s="252" t="s">
        <v>368</v>
      </c>
      <c r="V365" s="252" t="s">
        <v>367</v>
      </c>
    </row>
    <row r="366" spans="1:22">
      <c r="A366" s="252">
        <v>212706</v>
      </c>
      <c r="B366" s="252" t="s">
        <v>81</v>
      </c>
      <c r="C366" s="252" t="s">
        <v>366</v>
      </c>
      <c r="D366" s="252" t="s">
        <v>368</v>
      </c>
      <c r="E366" s="252" t="s">
        <v>368</v>
      </c>
      <c r="F366" s="252" t="s">
        <v>366</v>
      </c>
      <c r="G366" s="252" t="s">
        <v>368</v>
      </c>
      <c r="H366" s="252" t="s">
        <v>367</v>
      </c>
      <c r="I366" s="252" t="s">
        <v>368</v>
      </c>
      <c r="J366" s="252" t="s">
        <v>368</v>
      </c>
      <c r="K366" s="252" t="s">
        <v>368</v>
      </c>
      <c r="L366" s="252" t="s">
        <v>368</v>
      </c>
      <c r="M366" s="252" t="s">
        <v>368</v>
      </c>
      <c r="N366" s="252" t="s">
        <v>368</v>
      </c>
      <c r="O366" s="252" t="s">
        <v>367</v>
      </c>
      <c r="P366" s="252" t="s">
        <v>367</v>
      </c>
      <c r="Q366" s="252" t="s">
        <v>367</v>
      </c>
      <c r="R366" s="252" t="s">
        <v>367</v>
      </c>
      <c r="S366" s="252" t="s">
        <v>367</v>
      </c>
      <c r="T366" s="252" t="s">
        <v>368</v>
      </c>
      <c r="U366" s="252" t="s">
        <v>368</v>
      </c>
      <c r="V366" s="252" t="s">
        <v>368</v>
      </c>
    </row>
    <row r="367" spans="1:22">
      <c r="A367" s="253">
        <v>212068</v>
      </c>
      <c r="B367" s="252" t="s">
        <v>81</v>
      </c>
      <c r="C367" s="252" t="s">
        <v>368</v>
      </c>
      <c r="D367" s="252" t="s">
        <v>368</v>
      </c>
      <c r="E367" s="252" t="s">
        <v>366</v>
      </c>
      <c r="F367" s="252" t="s">
        <v>366</v>
      </c>
      <c r="G367" s="252" t="s">
        <v>368</v>
      </c>
      <c r="H367" s="252" t="s">
        <v>368</v>
      </c>
      <c r="I367" s="252" t="s">
        <v>366</v>
      </c>
      <c r="J367" s="252" t="s">
        <v>366</v>
      </c>
      <c r="K367" s="252" t="s">
        <v>368</v>
      </c>
      <c r="L367" s="252" t="s">
        <v>366</v>
      </c>
      <c r="M367" s="252" t="s">
        <v>367</v>
      </c>
      <c r="N367" s="252" t="s">
        <v>367</v>
      </c>
      <c r="O367" s="252" t="s">
        <v>368</v>
      </c>
      <c r="P367" s="252" t="s">
        <v>367</v>
      </c>
      <c r="Q367" s="252" t="s">
        <v>367</v>
      </c>
      <c r="R367" s="252" t="s">
        <v>367</v>
      </c>
      <c r="S367" s="252" t="s">
        <v>367</v>
      </c>
      <c r="T367" s="252" t="s">
        <v>368</v>
      </c>
      <c r="U367" s="252" t="s">
        <v>368</v>
      </c>
      <c r="V367" s="252" t="s">
        <v>368</v>
      </c>
    </row>
    <row r="368" spans="1:22">
      <c r="A368" s="252">
        <v>213433</v>
      </c>
      <c r="B368" s="252" t="s">
        <v>81</v>
      </c>
      <c r="C368" s="252" t="s">
        <v>368</v>
      </c>
      <c r="D368" s="252" t="s">
        <v>368</v>
      </c>
      <c r="E368" s="252" t="s">
        <v>368</v>
      </c>
      <c r="F368" s="252" t="s">
        <v>368</v>
      </c>
      <c r="G368" s="252" t="s">
        <v>366</v>
      </c>
      <c r="H368" s="252" t="s">
        <v>368</v>
      </c>
      <c r="I368" s="252" t="s">
        <v>368</v>
      </c>
      <c r="J368" s="252" t="s">
        <v>368</v>
      </c>
      <c r="K368" s="252" t="s">
        <v>368</v>
      </c>
      <c r="L368" s="252" t="s">
        <v>368</v>
      </c>
      <c r="M368" s="252" t="s">
        <v>368</v>
      </c>
      <c r="N368" s="252" t="s">
        <v>368</v>
      </c>
      <c r="O368" s="252" t="s">
        <v>368</v>
      </c>
      <c r="P368" s="252" t="s">
        <v>367</v>
      </c>
      <c r="Q368" s="252" t="s">
        <v>367</v>
      </c>
      <c r="R368" s="252" t="s">
        <v>367</v>
      </c>
      <c r="S368" s="252" t="s">
        <v>367</v>
      </c>
      <c r="T368" s="252" t="s">
        <v>368</v>
      </c>
      <c r="U368" s="252" t="s">
        <v>368</v>
      </c>
      <c r="V368" s="252" t="s">
        <v>368</v>
      </c>
    </row>
    <row r="369" spans="1:22">
      <c r="A369" s="252">
        <v>211027</v>
      </c>
      <c r="B369" s="252" t="s">
        <v>81</v>
      </c>
      <c r="C369" s="252" t="s">
        <v>366</v>
      </c>
      <c r="D369" s="252" t="s">
        <v>368</v>
      </c>
      <c r="E369" s="252" t="s">
        <v>368</v>
      </c>
      <c r="F369" s="252" t="s">
        <v>366</v>
      </c>
      <c r="G369" s="252" t="s">
        <v>368</v>
      </c>
      <c r="H369" s="252" t="s">
        <v>367</v>
      </c>
      <c r="I369" s="252" t="s">
        <v>366</v>
      </c>
      <c r="J369" s="252" t="s">
        <v>368</v>
      </c>
      <c r="K369" s="252" t="s">
        <v>368</v>
      </c>
      <c r="L369" s="252" t="s">
        <v>368</v>
      </c>
      <c r="M369" s="252" t="s">
        <v>368</v>
      </c>
      <c r="N369" s="252" t="s">
        <v>368</v>
      </c>
      <c r="O369" s="252" t="s">
        <v>368</v>
      </c>
      <c r="P369" s="252" t="s">
        <v>367</v>
      </c>
      <c r="Q369" s="252" t="s">
        <v>367</v>
      </c>
      <c r="R369" s="252" t="s">
        <v>367</v>
      </c>
      <c r="S369" s="252" t="s">
        <v>367</v>
      </c>
      <c r="T369" s="252" t="s">
        <v>368</v>
      </c>
      <c r="U369" s="252" t="s">
        <v>368</v>
      </c>
      <c r="V369" s="252" t="s">
        <v>368</v>
      </c>
    </row>
    <row r="370" spans="1:22">
      <c r="A370" s="252">
        <v>210716</v>
      </c>
      <c r="B370" s="252" t="s">
        <v>81</v>
      </c>
      <c r="C370" s="252" t="s">
        <v>366</v>
      </c>
      <c r="D370" s="252" t="s">
        <v>366</v>
      </c>
      <c r="E370" s="252" t="s">
        <v>368</v>
      </c>
      <c r="F370" s="252" t="s">
        <v>366</v>
      </c>
      <c r="G370" s="252" t="s">
        <v>366</v>
      </c>
      <c r="H370" s="252" t="s">
        <v>367</v>
      </c>
      <c r="I370" s="252" t="s">
        <v>366</v>
      </c>
      <c r="J370" s="252" t="s">
        <v>366</v>
      </c>
      <c r="K370" s="252" t="s">
        <v>366</v>
      </c>
      <c r="L370" s="252" t="s">
        <v>368</v>
      </c>
      <c r="M370" s="252" t="s">
        <v>368</v>
      </c>
      <c r="N370" s="252" t="s">
        <v>368</v>
      </c>
      <c r="O370" s="252" t="s">
        <v>368</v>
      </c>
      <c r="P370" s="252" t="s">
        <v>367</v>
      </c>
      <c r="Q370" s="252" t="s">
        <v>367</v>
      </c>
      <c r="R370" s="252" t="s">
        <v>367</v>
      </c>
      <c r="S370" s="252" t="s">
        <v>367</v>
      </c>
      <c r="T370" s="252" t="s">
        <v>368</v>
      </c>
      <c r="U370" s="252" t="s">
        <v>368</v>
      </c>
      <c r="V370" s="252" t="s">
        <v>368</v>
      </c>
    </row>
    <row r="371" spans="1:22">
      <c r="A371" s="252">
        <v>214542</v>
      </c>
      <c r="B371" s="252" t="s">
        <v>81</v>
      </c>
      <c r="C371" s="252" t="s">
        <v>368</v>
      </c>
      <c r="D371" s="252" t="s">
        <v>368</v>
      </c>
      <c r="E371" s="252" t="s">
        <v>366</v>
      </c>
      <c r="F371" s="252" t="s">
        <v>368</v>
      </c>
      <c r="G371" s="252" t="s">
        <v>366</v>
      </c>
      <c r="H371" s="252" t="s">
        <v>367</v>
      </c>
      <c r="I371" s="252" t="s">
        <v>368</v>
      </c>
      <c r="J371" s="252" t="s">
        <v>368</v>
      </c>
      <c r="K371" s="252" t="s">
        <v>368</v>
      </c>
      <c r="L371" s="252" t="s">
        <v>366</v>
      </c>
      <c r="M371" s="252" t="s">
        <v>368</v>
      </c>
      <c r="N371" s="252" t="s">
        <v>368</v>
      </c>
      <c r="O371" s="252" t="s">
        <v>368</v>
      </c>
      <c r="P371" s="252" t="s">
        <v>367</v>
      </c>
      <c r="Q371" s="252" t="s">
        <v>367</v>
      </c>
      <c r="R371" s="252" t="s">
        <v>367</v>
      </c>
      <c r="S371" s="252" t="s">
        <v>367</v>
      </c>
      <c r="T371" s="252" t="s">
        <v>368</v>
      </c>
      <c r="U371" s="252" t="s">
        <v>368</v>
      </c>
      <c r="V371" s="252" t="s">
        <v>368</v>
      </c>
    </row>
    <row r="372" spans="1:22">
      <c r="A372" s="253">
        <v>212709</v>
      </c>
      <c r="B372" s="252" t="s">
        <v>81</v>
      </c>
      <c r="C372" s="252" t="s">
        <v>366</v>
      </c>
      <c r="D372" s="252" t="s">
        <v>368</v>
      </c>
      <c r="E372" s="252" t="s">
        <v>366</v>
      </c>
      <c r="F372" s="252" t="s">
        <v>366</v>
      </c>
      <c r="G372" s="252" t="s">
        <v>366</v>
      </c>
      <c r="H372" s="252" t="s">
        <v>367</v>
      </c>
      <c r="I372" s="252" t="s">
        <v>368</v>
      </c>
      <c r="J372" s="252" t="s">
        <v>368</v>
      </c>
      <c r="K372" s="252" t="s">
        <v>366</v>
      </c>
      <c r="L372" s="252" t="s">
        <v>366</v>
      </c>
      <c r="M372" s="252" t="s">
        <v>368</v>
      </c>
      <c r="N372" s="252" t="s">
        <v>368</v>
      </c>
      <c r="O372" s="252" t="s">
        <v>368</v>
      </c>
      <c r="P372" s="252" t="s">
        <v>367</v>
      </c>
      <c r="Q372" s="252" t="s">
        <v>367</v>
      </c>
      <c r="R372" s="252" t="s">
        <v>367</v>
      </c>
      <c r="S372" s="252" t="s">
        <v>367</v>
      </c>
      <c r="T372" s="252" t="s">
        <v>368</v>
      </c>
      <c r="U372" s="252" t="s">
        <v>368</v>
      </c>
      <c r="V372" s="252" t="s">
        <v>368</v>
      </c>
    </row>
    <row r="373" spans="1:22">
      <c r="A373" s="252">
        <v>214569</v>
      </c>
      <c r="B373" s="252" t="s">
        <v>81</v>
      </c>
      <c r="C373" s="252" t="s">
        <v>368</v>
      </c>
      <c r="D373" s="252" t="s">
        <v>368</v>
      </c>
      <c r="E373" s="252" t="s">
        <v>368</v>
      </c>
      <c r="F373" s="252" t="s">
        <v>368</v>
      </c>
      <c r="G373" s="252" t="s">
        <v>367</v>
      </c>
      <c r="H373" s="252" t="s">
        <v>368</v>
      </c>
      <c r="I373" s="252" t="s">
        <v>368</v>
      </c>
      <c r="J373" s="252" t="s">
        <v>368</v>
      </c>
      <c r="K373" s="252" t="s">
        <v>368</v>
      </c>
      <c r="L373" s="252" t="s">
        <v>368</v>
      </c>
      <c r="M373" s="252" t="s">
        <v>367</v>
      </c>
      <c r="N373" s="252" t="s">
        <v>366</v>
      </c>
      <c r="O373" s="252" t="s">
        <v>368</v>
      </c>
      <c r="P373" s="252" t="s">
        <v>367</v>
      </c>
      <c r="Q373" s="252" t="s">
        <v>367</v>
      </c>
      <c r="R373" s="252" t="s">
        <v>367</v>
      </c>
      <c r="S373" s="252" t="s">
        <v>367</v>
      </c>
      <c r="T373" s="252" t="s">
        <v>368</v>
      </c>
      <c r="U373" s="252" t="s">
        <v>368</v>
      </c>
      <c r="V373" s="252" t="s">
        <v>368</v>
      </c>
    </row>
    <row r="374" spans="1:22">
      <c r="A374" s="252">
        <v>212888</v>
      </c>
      <c r="B374" s="252" t="s">
        <v>81</v>
      </c>
      <c r="C374" s="252" t="s">
        <v>368</v>
      </c>
      <c r="D374" s="252" t="s">
        <v>368</v>
      </c>
      <c r="E374" s="252" t="s">
        <v>368</v>
      </c>
      <c r="F374" s="252" t="s">
        <v>366</v>
      </c>
      <c r="G374" s="252" t="s">
        <v>368</v>
      </c>
      <c r="H374" s="252" t="s">
        <v>367</v>
      </c>
      <c r="I374" s="252" t="s">
        <v>368</v>
      </c>
      <c r="J374" s="252" t="s">
        <v>368</v>
      </c>
      <c r="K374" s="252" t="s">
        <v>368</v>
      </c>
      <c r="L374" s="252" t="s">
        <v>366</v>
      </c>
      <c r="M374" s="252" t="s">
        <v>367</v>
      </c>
      <c r="N374" s="252" t="s">
        <v>366</v>
      </c>
      <c r="O374" s="252" t="s">
        <v>368</v>
      </c>
      <c r="P374" s="252" t="s">
        <v>367</v>
      </c>
      <c r="Q374" s="252" t="s">
        <v>367</v>
      </c>
      <c r="R374" s="252" t="s">
        <v>367</v>
      </c>
      <c r="S374" s="252" t="s">
        <v>367</v>
      </c>
      <c r="T374" s="252" t="s">
        <v>368</v>
      </c>
      <c r="U374" s="252" t="s">
        <v>368</v>
      </c>
      <c r="V374" s="252" t="s">
        <v>368</v>
      </c>
    </row>
    <row r="375" spans="1:22">
      <c r="A375" s="252">
        <v>213510</v>
      </c>
      <c r="B375" s="252" t="s">
        <v>81</v>
      </c>
      <c r="C375" s="252" t="s">
        <v>368</v>
      </c>
      <c r="D375" s="252" t="s">
        <v>368</v>
      </c>
      <c r="E375" s="252" t="s">
        <v>368</v>
      </c>
      <c r="F375" s="252" t="s">
        <v>368</v>
      </c>
      <c r="G375" s="252" t="s">
        <v>367</v>
      </c>
      <c r="H375" s="252" t="s">
        <v>366</v>
      </c>
      <c r="I375" s="252" t="s">
        <v>368</v>
      </c>
      <c r="J375" s="252" t="s">
        <v>366</v>
      </c>
      <c r="K375" s="252" t="s">
        <v>368</v>
      </c>
      <c r="L375" s="252" t="s">
        <v>366</v>
      </c>
      <c r="M375" s="252" t="s">
        <v>367</v>
      </c>
      <c r="N375" s="252" t="s">
        <v>366</v>
      </c>
      <c r="O375" s="252" t="s">
        <v>368</v>
      </c>
      <c r="P375" s="252" t="s">
        <v>367</v>
      </c>
      <c r="Q375" s="252" t="s">
        <v>367</v>
      </c>
      <c r="R375" s="252" t="s">
        <v>367</v>
      </c>
      <c r="S375" s="252" t="s">
        <v>367</v>
      </c>
      <c r="T375" s="252" t="s">
        <v>368</v>
      </c>
      <c r="U375" s="252" t="s">
        <v>368</v>
      </c>
      <c r="V375" s="252" t="s">
        <v>368</v>
      </c>
    </row>
    <row r="376" spans="1:22">
      <c r="A376" s="252">
        <v>212356</v>
      </c>
      <c r="B376" s="252" t="s">
        <v>81</v>
      </c>
      <c r="C376" s="252" t="s">
        <v>366</v>
      </c>
      <c r="D376" s="252" t="s">
        <v>368</v>
      </c>
      <c r="E376" s="252" t="s">
        <v>368</v>
      </c>
      <c r="F376" s="252" t="s">
        <v>366</v>
      </c>
      <c r="G376" s="252" t="s">
        <v>368</v>
      </c>
      <c r="H376" s="252" t="s">
        <v>368</v>
      </c>
      <c r="I376" s="252" t="s">
        <v>368</v>
      </c>
      <c r="J376" s="252" t="s">
        <v>368</v>
      </c>
      <c r="K376" s="252" t="s">
        <v>366</v>
      </c>
      <c r="L376" s="252" t="s">
        <v>366</v>
      </c>
      <c r="M376" s="252" t="s">
        <v>366</v>
      </c>
      <c r="N376" s="252" t="s">
        <v>366</v>
      </c>
      <c r="O376" s="252" t="s">
        <v>368</v>
      </c>
      <c r="P376" s="252" t="s">
        <v>367</v>
      </c>
      <c r="Q376" s="252" t="s">
        <v>367</v>
      </c>
      <c r="R376" s="252" t="s">
        <v>367</v>
      </c>
      <c r="S376" s="252" t="s">
        <v>367</v>
      </c>
      <c r="T376" s="252" t="s">
        <v>368</v>
      </c>
      <c r="U376" s="252" t="s">
        <v>368</v>
      </c>
      <c r="V376" s="252" t="s">
        <v>368</v>
      </c>
    </row>
    <row r="377" spans="1:22">
      <c r="A377" s="252">
        <v>214319</v>
      </c>
      <c r="B377" s="252" t="s">
        <v>81</v>
      </c>
      <c r="C377" s="252" t="s">
        <v>366</v>
      </c>
      <c r="D377" s="252" t="s">
        <v>368</v>
      </c>
      <c r="E377" s="252" t="s">
        <v>368</v>
      </c>
      <c r="F377" s="252" t="s">
        <v>368</v>
      </c>
      <c r="G377" s="252" t="s">
        <v>367</v>
      </c>
      <c r="H377" s="252" t="s">
        <v>367</v>
      </c>
      <c r="I377" s="252" t="s">
        <v>368</v>
      </c>
      <c r="J377" s="252" t="s">
        <v>367</v>
      </c>
      <c r="K377" s="252" t="s">
        <v>368</v>
      </c>
      <c r="L377" s="252" t="s">
        <v>368</v>
      </c>
      <c r="M377" s="252" t="s">
        <v>367</v>
      </c>
      <c r="N377" s="252" t="s">
        <v>368</v>
      </c>
      <c r="O377" s="252" t="s">
        <v>368</v>
      </c>
      <c r="P377" s="252" t="s">
        <v>368</v>
      </c>
      <c r="Q377" s="252" t="s">
        <v>367</v>
      </c>
      <c r="R377" s="252" t="s">
        <v>367</v>
      </c>
      <c r="S377" s="252" t="s">
        <v>367</v>
      </c>
      <c r="T377" s="252" t="s">
        <v>368</v>
      </c>
      <c r="U377" s="252" t="s">
        <v>368</v>
      </c>
      <c r="V377" s="252" t="s">
        <v>368</v>
      </c>
    </row>
    <row r="378" spans="1:22">
      <c r="A378" s="252">
        <v>212413</v>
      </c>
      <c r="B378" s="252" t="s">
        <v>81</v>
      </c>
      <c r="C378" s="252" t="s">
        <v>368</v>
      </c>
      <c r="D378" s="252" t="s">
        <v>368</v>
      </c>
      <c r="E378" s="252" t="s">
        <v>368</v>
      </c>
      <c r="F378" s="252" t="s">
        <v>368</v>
      </c>
      <c r="G378" s="252" t="s">
        <v>368</v>
      </c>
      <c r="H378" s="252" t="s">
        <v>368</v>
      </c>
      <c r="I378" s="252" t="s">
        <v>368</v>
      </c>
      <c r="J378" s="252" t="s">
        <v>368</v>
      </c>
      <c r="K378" s="252" t="s">
        <v>368</v>
      </c>
      <c r="L378" s="252" t="s">
        <v>367</v>
      </c>
      <c r="M378" s="252" t="s">
        <v>368</v>
      </c>
      <c r="N378" s="252" t="s">
        <v>368</v>
      </c>
      <c r="O378" s="252" t="s">
        <v>368</v>
      </c>
      <c r="P378" s="252" t="s">
        <v>368</v>
      </c>
      <c r="Q378" s="252" t="s">
        <v>367</v>
      </c>
      <c r="R378" s="252" t="s">
        <v>367</v>
      </c>
      <c r="S378" s="252" t="s">
        <v>367</v>
      </c>
      <c r="T378" s="252" t="s">
        <v>368</v>
      </c>
      <c r="U378" s="252" t="s">
        <v>368</v>
      </c>
      <c r="V378" s="252" t="s">
        <v>368</v>
      </c>
    </row>
    <row r="379" spans="1:22">
      <c r="A379" s="252">
        <v>214087</v>
      </c>
      <c r="B379" s="252" t="s">
        <v>81</v>
      </c>
      <c r="C379" s="252" t="s">
        <v>368</v>
      </c>
      <c r="D379" s="252" t="s">
        <v>368</v>
      </c>
      <c r="E379" s="252" t="s">
        <v>368</v>
      </c>
      <c r="F379" s="252" t="s">
        <v>368</v>
      </c>
      <c r="G379" s="252" t="s">
        <v>368</v>
      </c>
      <c r="H379" s="252" t="s">
        <v>368</v>
      </c>
      <c r="I379" s="252" t="s">
        <v>368</v>
      </c>
      <c r="J379" s="252" t="s">
        <v>368</v>
      </c>
      <c r="K379" s="252" t="s">
        <v>368</v>
      </c>
      <c r="L379" s="252" t="s">
        <v>368</v>
      </c>
      <c r="M379" s="252" t="s">
        <v>368</v>
      </c>
      <c r="N379" s="252" t="s">
        <v>368</v>
      </c>
      <c r="O379" s="252" t="s">
        <v>368</v>
      </c>
      <c r="P379" s="252" t="s">
        <v>368</v>
      </c>
      <c r="Q379" s="252" t="s">
        <v>367</v>
      </c>
      <c r="R379" s="252" t="s">
        <v>367</v>
      </c>
      <c r="S379" s="252" t="s">
        <v>367</v>
      </c>
      <c r="T379" s="252" t="s">
        <v>368</v>
      </c>
      <c r="U379" s="252" t="s">
        <v>368</v>
      </c>
      <c r="V379" s="252" t="s">
        <v>368</v>
      </c>
    </row>
    <row r="380" spans="1:22">
      <c r="A380" s="252">
        <v>214606</v>
      </c>
      <c r="B380" s="252" t="s">
        <v>81</v>
      </c>
      <c r="C380" s="252" t="s">
        <v>368</v>
      </c>
      <c r="D380" s="252" t="s">
        <v>368</v>
      </c>
      <c r="E380" s="252" t="s">
        <v>366</v>
      </c>
      <c r="F380" s="252" t="s">
        <v>368</v>
      </c>
      <c r="G380" s="252" t="s">
        <v>366</v>
      </c>
      <c r="H380" s="252" t="s">
        <v>368</v>
      </c>
      <c r="I380" s="252" t="s">
        <v>368</v>
      </c>
      <c r="J380" s="252" t="s">
        <v>366</v>
      </c>
      <c r="K380" s="252" t="s">
        <v>368</v>
      </c>
      <c r="L380" s="252" t="s">
        <v>368</v>
      </c>
      <c r="M380" s="252" t="s">
        <v>367</v>
      </c>
      <c r="N380" s="252" t="s">
        <v>366</v>
      </c>
      <c r="O380" s="252" t="s">
        <v>368</v>
      </c>
      <c r="P380" s="252" t="s">
        <v>368</v>
      </c>
      <c r="Q380" s="252" t="s">
        <v>367</v>
      </c>
      <c r="R380" s="252" t="s">
        <v>367</v>
      </c>
      <c r="S380" s="252" t="s">
        <v>367</v>
      </c>
      <c r="T380" s="252" t="s">
        <v>368</v>
      </c>
      <c r="U380" s="252" t="s">
        <v>368</v>
      </c>
      <c r="V380" s="252" t="s">
        <v>368</v>
      </c>
    </row>
    <row r="381" spans="1:22">
      <c r="A381" s="252">
        <v>212285</v>
      </c>
      <c r="B381" s="252" t="s">
        <v>81</v>
      </c>
      <c r="C381" s="252" t="s">
        <v>368</v>
      </c>
      <c r="D381" s="252" t="s">
        <v>368</v>
      </c>
      <c r="E381" s="252" t="s">
        <v>368</v>
      </c>
      <c r="F381" s="252" t="s">
        <v>366</v>
      </c>
      <c r="G381" s="252" t="s">
        <v>368</v>
      </c>
      <c r="H381" s="252" t="s">
        <v>368</v>
      </c>
      <c r="I381" s="252" t="s">
        <v>368</v>
      </c>
      <c r="J381" s="252" t="s">
        <v>368</v>
      </c>
      <c r="K381" s="252" t="s">
        <v>368</v>
      </c>
      <c r="L381" s="252" t="s">
        <v>367</v>
      </c>
      <c r="M381" s="252" t="s">
        <v>366</v>
      </c>
      <c r="N381" s="252" t="s">
        <v>366</v>
      </c>
      <c r="O381" s="252" t="s">
        <v>368</v>
      </c>
      <c r="P381" s="252" t="s">
        <v>368</v>
      </c>
      <c r="Q381" s="252" t="s">
        <v>367</v>
      </c>
      <c r="R381" s="252" t="s">
        <v>367</v>
      </c>
      <c r="S381" s="252" t="s">
        <v>367</v>
      </c>
      <c r="T381" s="252" t="s">
        <v>368</v>
      </c>
      <c r="U381" s="252" t="s">
        <v>368</v>
      </c>
      <c r="V381" s="252" t="s">
        <v>368</v>
      </c>
    </row>
    <row r="382" spans="1:22">
      <c r="A382" s="252">
        <v>211930</v>
      </c>
      <c r="B382" s="252" t="s">
        <v>81</v>
      </c>
      <c r="C382" s="252" t="s">
        <v>366</v>
      </c>
      <c r="D382" s="252" t="s">
        <v>368</v>
      </c>
      <c r="E382" s="252" t="s">
        <v>366</v>
      </c>
      <c r="F382" s="252" t="s">
        <v>366</v>
      </c>
      <c r="G382" s="252" t="s">
        <v>368</v>
      </c>
      <c r="H382" s="252" t="s">
        <v>368</v>
      </c>
      <c r="I382" s="252" t="s">
        <v>368</v>
      </c>
      <c r="J382" s="252" t="s">
        <v>366</v>
      </c>
      <c r="K382" s="252" t="s">
        <v>366</v>
      </c>
      <c r="L382" s="252" t="s">
        <v>367</v>
      </c>
      <c r="M382" s="252" t="s">
        <v>368</v>
      </c>
      <c r="N382" s="252" t="s">
        <v>367</v>
      </c>
      <c r="O382" s="252" t="s">
        <v>366</v>
      </c>
      <c r="P382" s="252" t="s">
        <v>368</v>
      </c>
      <c r="Q382" s="252" t="s">
        <v>367</v>
      </c>
      <c r="R382" s="252" t="s">
        <v>367</v>
      </c>
      <c r="S382" s="252" t="s">
        <v>367</v>
      </c>
      <c r="T382" s="252" t="s">
        <v>368</v>
      </c>
      <c r="U382" s="252" t="s">
        <v>368</v>
      </c>
      <c r="V382" s="252" t="s">
        <v>368</v>
      </c>
    </row>
    <row r="383" spans="1:22">
      <c r="A383" s="252">
        <v>213009</v>
      </c>
      <c r="B383" s="252" t="s">
        <v>81</v>
      </c>
      <c r="C383" s="252" t="s">
        <v>366</v>
      </c>
      <c r="D383" s="252" t="s">
        <v>368</v>
      </c>
      <c r="E383" s="252" t="s">
        <v>368</v>
      </c>
      <c r="F383" s="252" t="s">
        <v>366</v>
      </c>
      <c r="G383" s="252" t="s">
        <v>366</v>
      </c>
      <c r="H383" s="252" t="s">
        <v>368</v>
      </c>
      <c r="I383" s="252" t="s">
        <v>368</v>
      </c>
      <c r="J383" s="252" t="s">
        <v>366</v>
      </c>
      <c r="K383" s="252" t="s">
        <v>366</v>
      </c>
      <c r="L383" s="252" t="s">
        <v>366</v>
      </c>
      <c r="M383" s="252" t="s">
        <v>368</v>
      </c>
      <c r="N383" s="252" t="s">
        <v>368</v>
      </c>
      <c r="O383" s="252" t="s">
        <v>366</v>
      </c>
      <c r="P383" s="252" t="s">
        <v>366</v>
      </c>
      <c r="Q383" s="252" t="s">
        <v>367</v>
      </c>
      <c r="R383" s="252" t="s">
        <v>367</v>
      </c>
      <c r="S383" s="252" t="s">
        <v>367</v>
      </c>
      <c r="T383" s="252" t="s">
        <v>368</v>
      </c>
      <c r="U383" s="252" t="s">
        <v>368</v>
      </c>
      <c r="V383" s="252" t="s">
        <v>368</v>
      </c>
    </row>
    <row r="384" spans="1:22">
      <c r="A384" s="252">
        <v>214369</v>
      </c>
      <c r="B384" s="252" t="s">
        <v>81</v>
      </c>
      <c r="C384" s="252" t="s">
        <v>366</v>
      </c>
      <c r="D384" s="252" t="s">
        <v>368</v>
      </c>
      <c r="E384" s="252" t="s">
        <v>368</v>
      </c>
      <c r="F384" s="252" t="s">
        <v>366</v>
      </c>
      <c r="G384" s="252" t="s">
        <v>366</v>
      </c>
      <c r="H384" s="252" t="s">
        <v>368</v>
      </c>
      <c r="I384" s="252" t="s">
        <v>368</v>
      </c>
      <c r="J384" s="252" t="s">
        <v>367</v>
      </c>
      <c r="K384" s="252" t="s">
        <v>368</v>
      </c>
      <c r="L384" s="252" t="s">
        <v>368</v>
      </c>
      <c r="M384" s="252" t="s">
        <v>367</v>
      </c>
      <c r="N384" s="252" t="s">
        <v>368</v>
      </c>
      <c r="O384" s="252" t="s">
        <v>368</v>
      </c>
      <c r="P384" s="252" t="s">
        <v>367</v>
      </c>
      <c r="Q384" s="252" t="s">
        <v>368</v>
      </c>
      <c r="R384" s="252" t="s">
        <v>367</v>
      </c>
      <c r="S384" s="252" t="s">
        <v>367</v>
      </c>
      <c r="T384" s="252" t="s">
        <v>368</v>
      </c>
      <c r="U384" s="252" t="s">
        <v>368</v>
      </c>
      <c r="V384" s="252" t="s">
        <v>368</v>
      </c>
    </row>
    <row r="385" spans="1:22">
      <c r="A385" s="252">
        <v>214495</v>
      </c>
      <c r="B385" s="252" t="s">
        <v>81</v>
      </c>
      <c r="C385" s="252" t="s">
        <v>368</v>
      </c>
      <c r="D385" s="252" t="s">
        <v>368</v>
      </c>
      <c r="E385" s="252" t="s">
        <v>366</v>
      </c>
      <c r="F385" s="252" t="s">
        <v>366</v>
      </c>
      <c r="G385" s="252" t="s">
        <v>368</v>
      </c>
      <c r="H385" s="252" t="s">
        <v>368</v>
      </c>
      <c r="I385" s="252" t="s">
        <v>368</v>
      </c>
      <c r="J385" s="252" t="s">
        <v>368</v>
      </c>
      <c r="K385" s="252" t="s">
        <v>368</v>
      </c>
      <c r="L385" s="252" t="s">
        <v>368</v>
      </c>
      <c r="M385" s="252" t="s">
        <v>367</v>
      </c>
      <c r="N385" s="252" t="s">
        <v>368</v>
      </c>
      <c r="O385" s="252" t="s">
        <v>368</v>
      </c>
      <c r="P385" s="252" t="s">
        <v>367</v>
      </c>
      <c r="Q385" s="252" t="s">
        <v>368</v>
      </c>
      <c r="R385" s="252" t="s">
        <v>367</v>
      </c>
      <c r="S385" s="252" t="s">
        <v>367</v>
      </c>
      <c r="T385" s="252" t="s">
        <v>368</v>
      </c>
      <c r="U385" s="252" t="s">
        <v>368</v>
      </c>
      <c r="V385" s="252" t="s">
        <v>368</v>
      </c>
    </row>
    <row r="386" spans="1:22">
      <c r="A386" s="252">
        <v>213586</v>
      </c>
      <c r="B386" s="252" t="s">
        <v>81</v>
      </c>
      <c r="C386" s="252" t="s">
        <v>368</v>
      </c>
      <c r="D386" s="252" t="s">
        <v>368</v>
      </c>
      <c r="E386" s="252" t="s">
        <v>368</v>
      </c>
      <c r="F386" s="252" t="s">
        <v>368</v>
      </c>
      <c r="G386" s="252" t="s">
        <v>367</v>
      </c>
      <c r="H386" s="252" t="s">
        <v>367</v>
      </c>
      <c r="I386" s="252" t="s">
        <v>368</v>
      </c>
      <c r="J386" s="252" t="s">
        <v>366</v>
      </c>
      <c r="K386" s="252" t="s">
        <v>368</v>
      </c>
      <c r="L386" s="252" t="s">
        <v>368</v>
      </c>
      <c r="M386" s="252" t="s">
        <v>368</v>
      </c>
      <c r="N386" s="252" t="s">
        <v>368</v>
      </c>
      <c r="O386" s="252" t="s">
        <v>368</v>
      </c>
      <c r="P386" s="252" t="s">
        <v>367</v>
      </c>
      <c r="Q386" s="252" t="s">
        <v>368</v>
      </c>
      <c r="R386" s="252" t="s">
        <v>367</v>
      </c>
      <c r="S386" s="252" t="s">
        <v>367</v>
      </c>
      <c r="T386" s="252" t="s">
        <v>368</v>
      </c>
      <c r="U386" s="252" t="s">
        <v>368</v>
      </c>
      <c r="V386" s="252" t="s">
        <v>368</v>
      </c>
    </row>
    <row r="387" spans="1:22">
      <c r="A387" s="252">
        <v>213782</v>
      </c>
      <c r="B387" s="252" t="s">
        <v>81</v>
      </c>
      <c r="C387" s="252" t="s">
        <v>366</v>
      </c>
      <c r="D387" s="252" t="s">
        <v>368</v>
      </c>
      <c r="E387" s="252" t="s">
        <v>368</v>
      </c>
      <c r="F387" s="252" t="s">
        <v>368</v>
      </c>
      <c r="G387" s="252" t="s">
        <v>367</v>
      </c>
      <c r="H387" s="252" t="s">
        <v>367</v>
      </c>
      <c r="I387" s="252" t="s">
        <v>368</v>
      </c>
      <c r="J387" s="252" t="s">
        <v>366</v>
      </c>
      <c r="K387" s="252" t="s">
        <v>368</v>
      </c>
      <c r="L387" s="252" t="s">
        <v>368</v>
      </c>
      <c r="M387" s="252" t="s">
        <v>368</v>
      </c>
      <c r="N387" s="252" t="s">
        <v>368</v>
      </c>
      <c r="O387" s="252" t="s">
        <v>368</v>
      </c>
      <c r="P387" s="252" t="s">
        <v>367</v>
      </c>
      <c r="Q387" s="252" t="s">
        <v>368</v>
      </c>
      <c r="R387" s="252" t="s">
        <v>367</v>
      </c>
      <c r="S387" s="252" t="s">
        <v>367</v>
      </c>
      <c r="T387" s="252" t="s">
        <v>368</v>
      </c>
      <c r="U387" s="252" t="s">
        <v>368</v>
      </c>
      <c r="V387" s="252" t="s">
        <v>368</v>
      </c>
    </row>
    <row r="388" spans="1:22">
      <c r="A388" s="252">
        <v>213505</v>
      </c>
      <c r="B388" s="252" t="s">
        <v>81</v>
      </c>
      <c r="C388" s="252" t="s">
        <v>368</v>
      </c>
      <c r="D388" s="252" t="s">
        <v>368</v>
      </c>
      <c r="E388" s="252" t="s">
        <v>368</v>
      </c>
      <c r="F388" s="252" t="s">
        <v>368</v>
      </c>
      <c r="G388" s="252" t="s">
        <v>368</v>
      </c>
      <c r="H388" s="252" t="s">
        <v>367</v>
      </c>
      <c r="I388" s="252" t="s">
        <v>368</v>
      </c>
      <c r="J388" s="252" t="s">
        <v>366</v>
      </c>
      <c r="K388" s="252" t="s">
        <v>368</v>
      </c>
      <c r="L388" s="252" t="s">
        <v>368</v>
      </c>
      <c r="M388" s="252" t="s">
        <v>368</v>
      </c>
      <c r="N388" s="252" t="s">
        <v>368</v>
      </c>
      <c r="O388" s="252" t="s">
        <v>368</v>
      </c>
      <c r="P388" s="252" t="s">
        <v>367</v>
      </c>
      <c r="Q388" s="252" t="s">
        <v>368</v>
      </c>
      <c r="R388" s="252" t="s">
        <v>367</v>
      </c>
      <c r="S388" s="252" t="s">
        <v>367</v>
      </c>
      <c r="T388" s="252" t="s">
        <v>368</v>
      </c>
      <c r="U388" s="252" t="s">
        <v>368</v>
      </c>
      <c r="V388" s="252" t="s">
        <v>368</v>
      </c>
    </row>
    <row r="389" spans="1:22">
      <c r="A389" s="253">
        <v>212491</v>
      </c>
      <c r="B389" s="252" t="s">
        <v>81</v>
      </c>
      <c r="C389" s="252" t="s">
        <v>366</v>
      </c>
      <c r="D389" s="252" t="s">
        <v>368</v>
      </c>
      <c r="E389" s="252" t="s">
        <v>366</v>
      </c>
      <c r="F389" s="252" t="s">
        <v>366</v>
      </c>
      <c r="G389" s="252" t="s">
        <v>366</v>
      </c>
      <c r="H389" s="252" t="s">
        <v>368</v>
      </c>
      <c r="I389" s="252" t="s">
        <v>366</v>
      </c>
      <c r="J389" s="252" t="s">
        <v>366</v>
      </c>
      <c r="K389" s="252" t="s">
        <v>368</v>
      </c>
      <c r="L389" s="252" t="s">
        <v>366</v>
      </c>
      <c r="M389" s="252" t="s">
        <v>368</v>
      </c>
      <c r="N389" s="252" t="s">
        <v>368</v>
      </c>
      <c r="O389" s="252" t="s">
        <v>368</v>
      </c>
      <c r="P389" s="252" t="s">
        <v>367</v>
      </c>
      <c r="Q389" s="252" t="s">
        <v>368</v>
      </c>
      <c r="R389" s="252" t="s">
        <v>367</v>
      </c>
      <c r="S389" s="252" t="s">
        <v>367</v>
      </c>
      <c r="T389" s="252" t="s">
        <v>368</v>
      </c>
      <c r="U389" s="252" t="s">
        <v>368</v>
      </c>
      <c r="V389" s="252" t="s">
        <v>368</v>
      </c>
    </row>
    <row r="390" spans="1:22">
      <c r="A390" s="252">
        <v>212078</v>
      </c>
      <c r="B390" s="252" t="s">
        <v>81</v>
      </c>
      <c r="C390" s="252" t="s">
        <v>366</v>
      </c>
      <c r="D390" s="252" t="s">
        <v>368</v>
      </c>
      <c r="E390" s="252" t="s">
        <v>366</v>
      </c>
      <c r="F390" s="252" t="s">
        <v>366</v>
      </c>
      <c r="G390" s="252" t="s">
        <v>368</v>
      </c>
      <c r="H390" s="252" t="s">
        <v>368</v>
      </c>
      <c r="I390" s="252" t="s">
        <v>368</v>
      </c>
      <c r="J390" s="252" t="s">
        <v>366</v>
      </c>
      <c r="K390" s="252" t="s">
        <v>366</v>
      </c>
      <c r="L390" s="252" t="s">
        <v>366</v>
      </c>
      <c r="M390" s="252" t="s">
        <v>368</v>
      </c>
      <c r="N390" s="252" t="s">
        <v>368</v>
      </c>
      <c r="O390" s="252" t="s">
        <v>368</v>
      </c>
      <c r="P390" s="252" t="s">
        <v>367</v>
      </c>
      <c r="Q390" s="252" t="s">
        <v>368</v>
      </c>
      <c r="R390" s="252" t="s">
        <v>367</v>
      </c>
      <c r="S390" s="252" t="s">
        <v>367</v>
      </c>
      <c r="T390" s="252" t="s">
        <v>368</v>
      </c>
      <c r="U390" s="252" t="s">
        <v>368</v>
      </c>
      <c r="V390" s="252" t="s">
        <v>368</v>
      </c>
    </row>
    <row r="391" spans="1:22">
      <c r="A391" s="252">
        <v>211869</v>
      </c>
      <c r="B391" s="252" t="s">
        <v>81</v>
      </c>
      <c r="C391" s="252" t="s">
        <v>367</v>
      </c>
      <c r="D391" s="252" t="s">
        <v>366</v>
      </c>
      <c r="E391" s="252" t="s">
        <v>366</v>
      </c>
      <c r="F391" s="252" t="s">
        <v>366</v>
      </c>
      <c r="G391" s="252" t="s">
        <v>367</v>
      </c>
      <c r="H391" s="252" t="s">
        <v>368</v>
      </c>
      <c r="I391" s="252" t="s">
        <v>368</v>
      </c>
      <c r="J391" s="252" t="s">
        <v>368</v>
      </c>
      <c r="K391" s="252" t="s">
        <v>368</v>
      </c>
      <c r="L391" s="252" t="s">
        <v>368</v>
      </c>
      <c r="M391" s="252" t="s">
        <v>366</v>
      </c>
      <c r="N391" s="252" t="s">
        <v>368</v>
      </c>
      <c r="O391" s="252" t="s">
        <v>368</v>
      </c>
      <c r="P391" s="252" t="s">
        <v>367</v>
      </c>
      <c r="Q391" s="252" t="s">
        <v>368</v>
      </c>
      <c r="R391" s="252" t="s">
        <v>367</v>
      </c>
      <c r="S391" s="252" t="s">
        <v>367</v>
      </c>
      <c r="T391" s="252" t="s">
        <v>368</v>
      </c>
      <c r="U391" s="252" t="s">
        <v>368</v>
      </c>
      <c r="V391" s="252" t="s">
        <v>368</v>
      </c>
    </row>
    <row r="392" spans="1:22">
      <c r="A392" s="253">
        <v>213774</v>
      </c>
      <c r="B392" s="252" t="s">
        <v>81</v>
      </c>
      <c r="C392" s="252" t="s">
        <v>366</v>
      </c>
      <c r="D392" s="252" t="s">
        <v>366</v>
      </c>
      <c r="E392" s="252" t="s">
        <v>366</v>
      </c>
      <c r="F392" s="252" t="s">
        <v>366</v>
      </c>
      <c r="G392" s="252" t="s">
        <v>366</v>
      </c>
      <c r="H392" s="252" t="s">
        <v>368</v>
      </c>
      <c r="I392" s="252" t="s">
        <v>368</v>
      </c>
      <c r="J392" s="252" t="s">
        <v>368</v>
      </c>
      <c r="K392" s="252" t="s">
        <v>368</v>
      </c>
      <c r="L392" s="252" t="s">
        <v>368</v>
      </c>
      <c r="M392" s="252" t="s">
        <v>366</v>
      </c>
      <c r="N392" s="252" t="s">
        <v>368</v>
      </c>
      <c r="O392" s="252" t="s">
        <v>368</v>
      </c>
      <c r="P392" s="252" t="s">
        <v>367</v>
      </c>
      <c r="Q392" s="252" t="s">
        <v>368</v>
      </c>
      <c r="R392" s="252" t="s">
        <v>367</v>
      </c>
      <c r="S392" s="252" t="s">
        <v>367</v>
      </c>
      <c r="T392" s="252" t="s">
        <v>368</v>
      </c>
      <c r="U392" s="252" t="s">
        <v>368</v>
      </c>
      <c r="V392" s="252" t="s">
        <v>368</v>
      </c>
    </row>
    <row r="393" spans="1:22">
      <c r="A393" s="252">
        <v>212558</v>
      </c>
      <c r="B393" s="252" t="s">
        <v>81</v>
      </c>
      <c r="C393" s="252" t="s">
        <v>366</v>
      </c>
      <c r="D393" s="252" t="s">
        <v>368</v>
      </c>
      <c r="E393" s="252" t="s">
        <v>366</v>
      </c>
      <c r="F393" s="252" t="s">
        <v>368</v>
      </c>
      <c r="G393" s="252" t="s">
        <v>366</v>
      </c>
      <c r="H393" s="252" t="s">
        <v>366</v>
      </c>
      <c r="I393" s="252" t="s">
        <v>366</v>
      </c>
      <c r="J393" s="252" t="s">
        <v>366</v>
      </c>
      <c r="K393" s="252" t="s">
        <v>368</v>
      </c>
      <c r="L393" s="252" t="s">
        <v>366</v>
      </c>
      <c r="M393" s="252" t="s">
        <v>366</v>
      </c>
      <c r="N393" s="252" t="s">
        <v>366</v>
      </c>
      <c r="O393" s="252" t="s">
        <v>368</v>
      </c>
      <c r="P393" s="252" t="s">
        <v>367</v>
      </c>
      <c r="Q393" s="252" t="s">
        <v>368</v>
      </c>
      <c r="R393" s="252" t="s">
        <v>367</v>
      </c>
      <c r="S393" s="252" t="s">
        <v>367</v>
      </c>
      <c r="T393" s="252" t="s">
        <v>368</v>
      </c>
      <c r="U393" s="252" t="s">
        <v>368</v>
      </c>
      <c r="V393" s="252" t="s">
        <v>368</v>
      </c>
    </row>
    <row r="394" spans="1:22">
      <c r="A394" s="252">
        <v>212472</v>
      </c>
      <c r="B394" s="252" t="s">
        <v>81</v>
      </c>
      <c r="C394" s="252" t="s">
        <v>368</v>
      </c>
      <c r="D394" s="252" t="s">
        <v>368</v>
      </c>
      <c r="E394" s="252" t="s">
        <v>368</v>
      </c>
      <c r="F394" s="252" t="s">
        <v>368</v>
      </c>
      <c r="G394" s="252" t="s">
        <v>367</v>
      </c>
      <c r="H394" s="252" t="s">
        <v>368</v>
      </c>
      <c r="I394" s="252" t="s">
        <v>368</v>
      </c>
      <c r="J394" s="252" t="s">
        <v>366</v>
      </c>
      <c r="K394" s="252" t="s">
        <v>368</v>
      </c>
      <c r="L394" s="252" t="s">
        <v>366</v>
      </c>
      <c r="M394" s="252" t="s">
        <v>368</v>
      </c>
      <c r="N394" s="252" t="s">
        <v>368</v>
      </c>
      <c r="O394" s="252" t="s">
        <v>366</v>
      </c>
      <c r="P394" s="252" t="s">
        <v>367</v>
      </c>
      <c r="Q394" s="252" t="s">
        <v>368</v>
      </c>
      <c r="R394" s="252" t="s">
        <v>367</v>
      </c>
      <c r="S394" s="252" t="s">
        <v>367</v>
      </c>
      <c r="T394" s="252" t="s">
        <v>368</v>
      </c>
      <c r="U394" s="252" t="s">
        <v>368</v>
      </c>
      <c r="V394" s="252" t="s">
        <v>368</v>
      </c>
    </row>
    <row r="395" spans="1:22">
      <c r="A395" s="252">
        <v>212992</v>
      </c>
      <c r="B395" s="252" t="s">
        <v>81</v>
      </c>
      <c r="C395" s="252" t="s">
        <v>368</v>
      </c>
      <c r="D395" s="252" t="s">
        <v>368</v>
      </c>
      <c r="E395" s="252" t="s">
        <v>368</v>
      </c>
      <c r="F395" s="252" t="s">
        <v>366</v>
      </c>
      <c r="G395" s="252" t="s">
        <v>367</v>
      </c>
      <c r="H395" s="252" t="s">
        <v>366</v>
      </c>
      <c r="I395" s="252" t="s">
        <v>368</v>
      </c>
      <c r="J395" s="252" t="s">
        <v>366</v>
      </c>
      <c r="K395" s="252" t="s">
        <v>368</v>
      </c>
      <c r="L395" s="252" t="s">
        <v>368</v>
      </c>
      <c r="M395" s="252" t="s">
        <v>367</v>
      </c>
      <c r="N395" s="252" t="s">
        <v>367</v>
      </c>
      <c r="O395" s="252" t="s">
        <v>368</v>
      </c>
      <c r="P395" s="252" t="s">
        <v>368</v>
      </c>
      <c r="Q395" s="252" t="s">
        <v>368</v>
      </c>
      <c r="R395" s="252" t="s">
        <v>367</v>
      </c>
      <c r="S395" s="252" t="s">
        <v>367</v>
      </c>
      <c r="T395" s="252" t="s">
        <v>368</v>
      </c>
      <c r="U395" s="252" t="s">
        <v>368</v>
      </c>
      <c r="V395" s="252" t="s">
        <v>368</v>
      </c>
    </row>
    <row r="396" spans="1:22">
      <c r="A396" s="252">
        <v>214405</v>
      </c>
      <c r="B396" s="252" t="s">
        <v>81</v>
      </c>
      <c r="C396" s="252" t="s">
        <v>368</v>
      </c>
      <c r="D396" s="252" t="s">
        <v>368</v>
      </c>
      <c r="E396" s="252" t="s">
        <v>368</v>
      </c>
      <c r="F396" s="252" t="s">
        <v>368</v>
      </c>
      <c r="G396" s="252" t="s">
        <v>366</v>
      </c>
      <c r="H396" s="252" t="s">
        <v>368</v>
      </c>
      <c r="I396" s="252" t="s">
        <v>368</v>
      </c>
      <c r="J396" s="252" t="s">
        <v>368</v>
      </c>
      <c r="K396" s="252" t="s">
        <v>368</v>
      </c>
      <c r="L396" s="252" t="s">
        <v>368</v>
      </c>
      <c r="M396" s="252" t="s">
        <v>367</v>
      </c>
      <c r="N396" s="252" t="s">
        <v>368</v>
      </c>
      <c r="O396" s="252" t="s">
        <v>368</v>
      </c>
      <c r="P396" s="252" t="s">
        <v>368</v>
      </c>
      <c r="Q396" s="252" t="s">
        <v>368</v>
      </c>
      <c r="R396" s="252" t="s">
        <v>367</v>
      </c>
      <c r="S396" s="252" t="s">
        <v>367</v>
      </c>
      <c r="T396" s="252" t="s">
        <v>368</v>
      </c>
      <c r="U396" s="252" t="s">
        <v>368</v>
      </c>
      <c r="V396" s="252" t="s">
        <v>368</v>
      </c>
    </row>
    <row r="397" spans="1:22">
      <c r="A397" s="252">
        <v>214358</v>
      </c>
      <c r="B397" s="252" t="s">
        <v>81</v>
      </c>
      <c r="C397" s="252" t="s">
        <v>368</v>
      </c>
      <c r="D397" s="252" t="s">
        <v>368</v>
      </c>
      <c r="E397" s="252" t="s">
        <v>368</v>
      </c>
      <c r="F397" s="252" t="s">
        <v>368</v>
      </c>
      <c r="G397" s="252" t="s">
        <v>368</v>
      </c>
      <c r="H397" s="252" t="s">
        <v>368</v>
      </c>
      <c r="I397" s="252" t="s">
        <v>368</v>
      </c>
      <c r="J397" s="252" t="s">
        <v>368</v>
      </c>
      <c r="K397" s="252" t="s">
        <v>368</v>
      </c>
      <c r="L397" s="252" t="s">
        <v>368</v>
      </c>
      <c r="M397" s="252" t="s">
        <v>368</v>
      </c>
      <c r="N397" s="252" t="s">
        <v>368</v>
      </c>
      <c r="O397" s="252" t="s">
        <v>368</v>
      </c>
      <c r="P397" s="252" t="s">
        <v>368</v>
      </c>
      <c r="Q397" s="252" t="s">
        <v>368</v>
      </c>
      <c r="R397" s="252" t="s">
        <v>367</v>
      </c>
      <c r="S397" s="252" t="s">
        <v>367</v>
      </c>
      <c r="T397" s="252" t="s">
        <v>368</v>
      </c>
      <c r="U397" s="252" t="s">
        <v>368</v>
      </c>
      <c r="V397" s="252" t="s">
        <v>368</v>
      </c>
    </row>
    <row r="398" spans="1:22">
      <c r="A398" s="252">
        <v>214362</v>
      </c>
      <c r="B398" s="252" t="s">
        <v>81</v>
      </c>
      <c r="C398" s="252" t="s">
        <v>368</v>
      </c>
      <c r="D398" s="252" t="s">
        <v>366</v>
      </c>
      <c r="E398" s="252" t="s">
        <v>368</v>
      </c>
      <c r="F398" s="252" t="s">
        <v>368</v>
      </c>
      <c r="G398" s="252" t="s">
        <v>368</v>
      </c>
      <c r="H398" s="252" t="s">
        <v>368</v>
      </c>
      <c r="I398" s="252" t="s">
        <v>368</v>
      </c>
      <c r="J398" s="252" t="s">
        <v>368</v>
      </c>
      <c r="K398" s="252" t="s">
        <v>368</v>
      </c>
      <c r="L398" s="252" t="s">
        <v>368</v>
      </c>
      <c r="M398" s="252" t="s">
        <v>368</v>
      </c>
      <c r="N398" s="252" t="s">
        <v>368</v>
      </c>
      <c r="O398" s="252" t="s">
        <v>368</v>
      </c>
      <c r="P398" s="252" t="s">
        <v>368</v>
      </c>
      <c r="Q398" s="252" t="s">
        <v>368</v>
      </c>
      <c r="R398" s="252" t="s">
        <v>367</v>
      </c>
      <c r="S398" s="252" t="s">
        <v>367</v>
      </c>
      <c r="T398" s="252" t="s">
        <v>368</v>
      </c>
      <c r="U398" s="252" t="s">
        <v>368</v>
      </c>
      <c r="V398" s="252" t="s">
        <v>368</v>
      </c>
    </row>
    <row r="399" spans="1:22">
      <c r="A399" s="252">
        <v>214110</v>
      </c>
      <c r="B399" s="252" t="s">
        <v>81</v>
      </c>
      <c r="C399" s="252" t="s">
        <v>368</v>
      </c>
      <c r="D399" s="252" t="s">
        <v>368</v>
      </c>
      <c r="E399" s="252" t="s">
        <v>368</v>
      </c>
      <c r="F399" s="252" t="s">
        <v>366</v>
      </c>
      <c r="G399" s="252" t="s">
        <v>368</v>
      </c>
      <c r="H399" s="252" t="s">
        <v>368</v>
      </c>
      <c r="I399" s="252" t="s">
        <v>368</v>
      </c>
      <c r="J399" s="252" t="s">
        <v>366</v>
      </c>
      <c r="K399" s="252" t="s">
        <v>368</v>
      </c>
      <c r="L399" s="252" t="s">
        <v>368</v>
      </c>
      <c r="M399" s="252" t="s">
        <v>368</v>
      </c>
      <c r="N399" s="252" t="s">
        <v>368</v>
      </c>
      <c r="O399" s="252" t="s">
        <v>368</v>
      </c>
      <c r="P399" s="252" t="s">
        <v>368</v>
      </c>
      <c r="Q399" s="252" t="s">
        <v>368</v>
      </c>
      <c r="R399" s="252" t="s">
        <v>367</v>
      </c>
      <c r="S399" s="252" t="s">
        <v>367</v>
      </c>
      <c r="T399" s="252" t="s">
        <v>368</v>
      </c>
      <c r="U399" s="252" t="s">
        <v>368</v>
      </c>
      <c r="V399" s="252" t="s">
        <v>368</v>
      </c>
    </row>
    <row r="400" spans="1:22">
      <c r="A400" s="252">
        <v>212432</v>
      </c>
      <c r="B400" s="252" t="s">
        <v>81</v>
      </c>
      <c r="C400" s="252" t="s">
        <v>366</v>
      </c>
      <c r="D400" s="252" t="s">
        <v>368</v>
      </c>
      <c r="E400" s="252" t="s">
        <v>366</v>
      </c>
      <c r="F400" s="252" t="s">
        <v>366</v>
      </c>
      <c r="G400" s="252" t="s">
        <v>368</v>
      </c>
      <c r="H400" s="252" t="s">
        <v>368</v>
      </c>
      <c r="I400" s="252" t="s">
        <v>368</v>
      </c>
      <c r="J400" s="252" t="s">
        <v>368</v>
      </c>
      <c r="K400" s="252" t="s">
        <v>366</v>
      </c>
      <c r="L400" s="252" t="s">
        <v>366</v>
      </c>
      <c r="M400" s="252" t="s">
        <v>368</v>
      </c>
      <c r="N400" s="252" t="s">
        <v>368</v>
      </c>
      <c r="O400" s="252" t="s">
        <v>368</v>
      </c>
      <c r="P400" s="252" t="s">
        <v>368</v>
      </c>
      <c r="Q400" s="252" t="s">
        <v>368</v>
      </c>
      <c r="R400" s="252" t="s">
        <v>367</v>
      </c>
      <c r="S400" s="252" t="s">
        <v>367</v>
      </c>
      <c r="T400" s="252" t="s">
        <v>368</v>
      </c>
      <c r="U400" s="252" t="s">
        <v>368</v>
      </c>
      <c r="V400" s="252" t="s">
        <v>368</v>
      </c>
    </row>
    <row r="401" spans="1:22">
      <c r="A401" s="252">
        <v>214581</v>
      </c>
      <c r="B401" s="252" t="s">
        <v>81</v>
      </c>
      <c r="C401" s="252" t="s">
        <v>368</v>
      </c>
      <c r="D401" s="252" t="s">
        <v>368</v>
      </c>
      <c r="E401" s="252" t="s">
        <v>368</v>
      </c>
      <c r="F401" s="252" t="s">
        <v>366</v>
      </c>
      <c r="G401" s="252" t="s">
        <v>368</v>
      </c>
      <c r="H401" s="252" t="s">
        <v>368</v>
      </c>
      <c r="I401" s="252" t="s">
        <v>368</v>
      </c>
      <c r="J401" s="252" t="s">
        <v>366</v>
      </c>
      <c r="K401" s="252" t="s">
        <v>368</v>
      </c>
      <c r="L401" s="252" t="s">
        <v>366</v>
      </c>
      <c r="M401" s="252" t="s">
        <v>368</v>
      </c>
      <c r="N401" s="252" t="s">
        <v>366</v>
      </c>
      <c r="O401" s="252" t="s">
        <v>368</v>
      </c>
      <c r="P401" s="252" t="s">
        <v>368</v>
      </c>
      <c r="Q401" s="252" t="s">
        <v>368</v>
      </c>
      <c r="R401" s="252" t="s">
        <v>367</v>
      </c>
      <c r="S401" s="252" t="s">
        <v>367</v>
      </c>
      <c r="T401" s="252" t="s">
        <v>368</v>
      </c>
      <c r="U401" s="252" t="s">
        <v>368</v>
      </c>
      <c r="V401" s="252" t="s">
        <v>368</v>
      </c>
    </row>
    <row r="402" spans="1:22">
      <c r="A402" s="253">
        <v>212830</v>
      </c>
      <c r="B402" s="252" t="s">
        <v>81</v>
      </c>
      <c r="C402" s="252" t="s">
        <v>366</v>
      </c>
      <c r="D402" s="252" t="s">
        <v>368</v>
      </c>
      <c r="E402" s="252" t="s">
        <v>368</v>
      </c>
      <c r="F402" s="252" t="s">
        <v>366</v>
      </c>
      <c r="G402" s="252" t="s">
        <v>366</v>
      </c>
      <c r="H402" s="252" t="s">
        <v>368</v>
      </c>
      <c r="I402" s="252" t="s">
        <v>366</v>
      </c>
      <c r="J402" s="252" t="s">
        <v>368</v>
      </c>
      <c r="K402" s="252" t="s">
        <v>368</v>
      </c>
      <c r="L402" s="252" t="s">
        <v>368</v>
      </c>
      <c r="M402" s="252" t="s">
        <v>368</v>
      </c>
      <c r="N402" s="252" t="s">
        <v>368</v>
      </c>
      <c r="O402" s="252" t="s">
        <v>366</v>
      </c>
      <c r="P402" s="252" t="s">
        <v>368</v>
      </c>
      <c r="Q402" s="252" t="s">
        <v>368</v>
      </c>
      <c r="R402" s="252" t="s">
        <v>367</v>
      </c>
      <c r="S402" s="252" t="s">
        <v>367</v>
      </c>
      <c r="T402" s="252" t="s">
        <v>368</v>
      </c>
      <c r="U402" s="252" t="s">
        <v>368</v>
      </c>
      <c r="V402" s="252" t="s">
        <v>368</v>
      </c>
    </row>
    <row r="403" spans="1:22">
      <c r="A403" s="252">
        <v>213941</v>
      </c>
      <c r="B403" s="252" t="s">
        <v>81</v>
      </c>
      <c r="C403" s="252" t="s">
        <v>368</v>
      </c>
      <c r="D403" s="252" t="s">
        <v>368</v>
      </c>
      <c r="E403" s="252" t="s">
        <v>368</v>
      </c>
      <c r="F403" s="252" t="s">
        <v>366</v>
      </c>
      <c r="G403" s="252" t="s">
        <v>366</v>
      </c>
      <c r="H403" s="252" t="s">
        <v>367</v>
      </c>
      <c r="I403" s="252" t="s">
        <v>368</v>
      </c>
      <c r="J403" s="252" t="s">
        <v>366</v>
      </c>
      <c r="K403" s="252" t="s">
        <v>366</v>
      </c>
      <c r="L403" s="252" t="s">
        <v>368</v>
      </c>
      <c r="M403" s="252" t="s">
        <v>368</v>
      </c>
      <c r="N403" s="252" t="s">
        <v>368</v>
      </c>
      <c r="O403" s="252" t="s">
        <v>366</v>
      </c>
      <c r="P403" s="252" t="s">
        <v>368</v>
      </c>
      <c r="Q403" s="252" t="s">
        <v>368</v>
      </c>
      <c r="R403" s="252" t="s">
        <v>367</v>
      </c>
      <c r="S403" s="252" t="s">
        <v>367</v>
      </c>
      <c r="T403" s="252" t="s">
        <v>368</v>
      </c>
      <c r="U403" s="252" t="s">
        <v>368</v>
      </c>
      <c r="V403" s="252" t="s">
        <v>368</v>
      </c>
    </row>
    <row r="404" spans="1:22">
      <c r="A404" s="252">
        <v>212411</v>
      </c>
      <c r="B404" s="252" t="s">
        <v>81</v>
      </c>
      <c r="C404" s="252" t="s">
        <v>368</v>
      </c>
      <c r="D404" s="252" t="s">
        <v>368</v>
      </c>
      <c r="E404" s="252" t="s">
        <v>368</v>
      </c>
      <c r="F404" s="252" t="s">
        <v>368</v>
      </c>
      <c r="G404" s="252" t="s">
        <v>368</v>
      </c>
      <c r="H404" s="252" t="s">
        <v>367</v>
      </c>
      <c r="I404" s="252" t="s">
        <v>368</v>
      </c>
      <c r="J404" s="252" t="s">
        <v>367</v>
      </c>
      <c r="K404" s="252" t="s">
        <v>368</v>
      </c>
      <c r="L404" s="252" t="s">
        <v>368</v>
      </c>
      <c r="M404" s="252" t="s">
        <v>367</v>
      </c>
      <c r="N404" s="252" t="s">
        <v>366</v>
      </c>
      <c r="O404" s="252" t="s">
        <v>366</v>
      </c>
      <c r="P404" s="252" t="s">
        <v>368</v>
      </c>
      <c r="Q404" s="252" t="s">
        <v>368</v>
      </c>
      <c r="R404" s="252" t="s">
        <v>367</v>
      </c>
      <c r="S404" s="252" t="s">
        <v>367</v>
      </c>
      <c r="T404" s="252" t="s">
        <v>368</v>
      </c>
      <c r="U404" s="252" t="s">
        <v>368</v>
      </c>
      <c r="V404" s="252" t="s">
        <v>368</v>
      </c>
    </row>
    <row r="405" spans="1:22">
      <c r="A405" s="253">
        <v>213979</v>
      </c>
      <c r="B405" s="252" t="s">
        <v>81</v>
      </c>
      <c r="C405" s="252" t="s">
        <v>366</v>
      </c>
      <c r="D405" s="252" t="s">
        <v>366</v>
      </c>
      <c r="E405" s="252" t="s">
        <v>366</v>
      </c>
      <c r="F405" s="252" t="s">
        <v>368</v>
      </c>
      <c r="G405" s="252" t="s">
        <v>367</v>
      </c>
      <c r="H405" s="252" t="s">
        <v>367</v>
      </c>
      <c r="I405" s="252" t="s">
        <v>368</v>
      </c>
      <c r="J405" s="252" t="s">
        <v>368</v>
      </c>
      <c r="K405" s="252" t="s">
        <v>368</v>
      </c>
      <c r="L405" s="252" t="s">
        <v>368</v>
      </c>
      <c r="M405" s="252" t="s">
        <v>368</v>
      </c>
      <c r="N405" s="252" t="s">
        <v>366</v>
      </c>
      <c r="O405" s="252" t="s">
        <v>366</v>
      </c>
      <c r="P405" s="252" t="s">
        <v>368</v>
      </c>
      <c r="Q405" s="252" t="s">
        <v>368</v>
      </c>
      <c r="R405" s="252" t="s">
        <v>367</v>
      </c>
      <c r="S405" s="252" t="s">
        <v>367</v>
      </c>
      <c r="T405" s="252" t="s">
        <v>368</v>
      </c>
      <c r="U405" s="252" t="s">
        <v>368</v>
      </c>
      <c r="V405" s="252" t="s">
        <v>368</v>
      </c>
    </row>
    <row r="406" spans="1:22">
      <c r="A406" s="252">
        <v>213446</v>
      </c>
      <c r="B406" s="252" t="s">
        <v>81</v>
      </c>
      <c r="C406" s="252" t="s">
        <v>368</v>
      </c>
      <c r="D406" s="252" t="s">
        <v>368</v>
      </c>
      <c r="E406" s="252" t="s">
        <v>366</v>
      </c>
      <c r="F406" s="252" t="s">
        <v>368</v>
      </c>
      <c r="G406" s="252" t="s">
        <v>366</v>
      </c>
      <c r="H406" s="252" t="s">
        <v>368</v>
      </c>
      <c r="I406" s="252" t="s">
        <v>366</v>
      </c>
      <c r="J406" s="252" t="s">
        <v>367</v>
      </c>
      <c r="K406" s="252" t="s">
        <v>368</v>
      </c>
      <c r="L406" s="252" t="s">
        <v>368</v>
      </c>
      <c r="M406" s="252" t="s">
        <v>367</v>
      </c>
      <c r="N406" s="252" t="s">
        <v>367</v>
      </c>
      <c r="O406" s="252" t="s">
        <v>368</v>
      </c>
      <c r="P406" s="252" t="s">
        <v>366</v>
      </c>
      <c r="Q406" s="252" t="s">
        <v>368</v>
      </c>
      <c r="R406" s="252" t="s">
        <v>367</v>
      </c>
      <c r="S406" s="252" t="s">
        <v>367</v>
      </c>
      <c r="T406" s="252" t="s">
        <v>368</v>
      </c>
      <c r="U406" s="252" t="s">
        <v>368</v>
      </c>
      <c r="V406" s="252" t="s">
        <v>368</v>
      </c>
    </row>
    <row r="407" spans="1:22">
      <c r="A407" s="252">
        <v>212553</v>
      </c>
      <c r="B407" s="252" t="s">
        <v>81</v>
      </c>
      <c r="C407" s="252" t="s">
        <v>368</v>
      </c>
      <c r="D407" s="252" t="s">
        <v>366</v>
      </c>
      <c r="E407" s="252" t="s">
        <v>368</v>
      </c>
      <c r="F407" s="252" t="s">
        <v>366</v>
      </c>
      <c r="G407" s="252" t="s">
        <v>368</v>
      </c>
      <c r="H407" s="252" t="s">
        <v>367</v>
      </c>
      <c r="I407" s="252" t="s">
        <v>368</v>
      </c>
      <c r="J407" s="252" t="s">
        <v>367</v>
      </c>
      <c r="K407" s="252" t="s">
        <v>366</v>
      </c>
      <c r="L407" s="252" t="s">
        <v>368</v>
      </c>
      <c r="M407" s="252" t="s">
        <v>366</v>
      </c>
      <c r="N407" s="252" t="s">
        <v>368</v>
      </c>
      <c r="O407" s="252" t="s">
        <v>368</v>
      </c>
      <c r="P407" s="252" t="s">
        <v>366</v>
      </c>
      <c r="Q407" s="252" t="s">
        <v>368</v>
      </c>
      <c r="R407" s="252" t="s">
        <v>367</v>
      </c>
      <c r="S407" s="252" t="s">
        <v>367</v>
      </c>
      <c r="T407" s="252" t="s">
        <v>368</v>
      </c>
      <c r="U407" s="252" t="s">
        <v>368</v>
      </c>
      <c r="V407" s="252" t="s">
        <v>368</v>
      </c>
    </row>
    <row r="408" spans="1:22">
      <c r="A408" s="252">
        <v>214284</v>
      </c>
      <c r="B408" s="252" t="s">
        <v>81</v>
      </c>
      <c r="C408" s="252" t="s">
        <v>366</v>
      </c>
      <c r="D408" s="252" t="s">
        <v>368</v>
      </c>
      <c r="E408" s="252" t="s">
        <v>368</v>
      </c>
      <c r="F408" s="252" t="s">
        <v>368</v>
      </c>
      <c r="G408" s="252" t="s">
        <v>368</v>
      </c>
      <c r="H408" s="252" t="s">
        <v>368</v>
      </c>
      <c r="I408" s="252" t="s">
        <v>368</v>
      </c>
      <c r="J408" s="252" t="s">
        <v>368</v>
      </c>
      <c r="K408" s="252" t="s">
        <v>368</v>
      </c>
      <c r="L408" s="252" t="s">
        <v>368</v>
      </c>
      <c r="M408" s="252" t="s">
        <v>368</v>
      </c>
      <c r="N408" s="252" t="s">
        <v>366</v>
      </c>
      <c r="O408" s="252" t="s">
        <v>368</v>
      </c>
      <c r="P408" s="252" t="s">
        <v>366</v>
      </c>
      <c r="Q408" s="252" t="s">
        <v>368</v>
      </c>
      <c r="R408" s="252" t="s">
        <v>367</v>
      </c>
      <c r="S408" s="252" t="s">
        <v>367</v>
      </c>
      <c r="T408" s="252" t="s">
        <v>368</v>
      </c>
      <c r="U408" s="252" t="s">
        <v>368</v>
      </c>
      <c r="V408" s="252" t="s">
        <v>368</v>
      </c>
    </row>
    <row r="409" spans="1:22">
      <c r="A409" s="252">
        <v>214626</v>
      </c>
      <c r="B409" s="252" t="s">
        <v>81</v>
      </c>
      <c r="C409" s="252" t="s">
        <v>368</v>
      </c>
      <c r="D409" s="252" t="s">
        <v>368</v>
      </c>
      <c r="E409" s="252" t="s">
        <v>366</v>
      </c>
      <c r="F409" s="252" t="s">
        <v>368</v>
      </c>
      <c r="G409" s="252" t="s">
        <v>367</v>
      </c>
      <c r="H409" s="252" t="s">
        <v>367</v>
      </c>
      <c r="I409" s="252" t="s">
        <v>368</v>
      </c>
      <c r="J409" s="252" t="s">
        <v>367</v>
      </c>
      <c r="K409" s="252" t="s">
        <v>368</v>
      </c>
      <c r="L409" s="252" t="s">
        <v>368</v>
      </c>
      <c r="M409" s="252" t="s">
        <v>366</v>
      </c>
      <c r="N409" s="252" t="s">
        <v>366</v>
      </c>
      <c r="O409" s="252" t="s">
        <v>368</v>
      </c>
      <c r="P409" s="252" t="s">
        <v>366</v>
      </c>
      <c r="Q409" s="252" t="s">
        <v>368</v>
      </c>
      <c r="R409" s="252" t="s">
        <v>367</v>
      </c>
      <c r="S409" s="252" t="s">
        <v>367</v>
      </c>
      <c r="T409" s="252" t="s">
        <v>368</v>
      </c>
      <c r="U409" s="252" t="s">
        <v>368</v>
      </c>
      <c r="V409" s="252" t="s">
        <v>368</v>
      </c>
    </row>
    <row r="410" spans="1:22">
      <c r="A410" s="252">
        <v>213618</v>
      </c>
      <c r="B410" s="252" t="s">
        <v>81</v>
      </c>
      <c r="C410" s="252" t="s">
        <v>368</v>
      </c>
      <c r="D410" s="252" t="s">
        <v>368</v>
      </c>
      <c r="E410" s="252" t="s">
        <v>366</v>
      </c>
      <c r="F410" s="252" t="s">
        <v>366</v>
      </c>
      <c r="G410" s="252" t="s">
        <v>368</v>
      </c>
      <c r="H410" s="252" t="s">
        <v>367</v>
      </c>
      <c r="I410" s="252" t="s">
        <v>368</v>
      </c>
      <c r="J410" s="252" t="s">
        <v>368</v>
      </c>
      <c r="K410" s="252" t="s">
        <v>368</v>
      </c>
      <c r="L410" s="252" t="s">
        <v>368</v>
      </c>
      <c r="M410" s="252" t="s">
        <v>368</v>
      </c>
      <c r="N410" s="252" t="s">
        <v>368</v>
      </c>
      <c r="O410" s="252" t="s">
        <v>366</v>
      </c>
      <c r="P410" s="252" t="s">
        <v>367</v>
      </c>
      <c r="Q410" s="252" t="s">
        <v>366</v>
      </c>
      <c r="R410" s="252" t="s">
        <v>367</v>
      </c>
      <c r="S410" s="252" t="s">
        <v>367</v>
      </c>
      <c r="T410" s="252" t="s">
        <v>368</v>
      </c>
      <c r="U410" s="252" t="s">
        <v>368</v>
      </c>
      <c r="V410" s="252" t="s">
        <v>368</v>
      </c>
    </row>
    <row r="411" spans="1:22">
      <c r="A411" s="252">
        <v>202752</v>
      </c>
      <c r="B411" s="252" t="s">
        <v>81</v>
      </c>
      <c r="C411" s="252" t="s">
        <v>366</v>
      </c>
      <c r="D411" s="252" t="s">
        <v>366</v>
      </c>
      <c r="E411" s="252" t="s">
        <v>366</v>
      </c>
      <c r="F411" s="252" t="s">
        <v>366</v>
      </c>
      <c r="G411" s="252" t="s">
        <v>366</v>
      </c>
      <c r="H411" s="252" t="s">
        <v>366</v>
      </c>
      <c r="I411" s="252" t="s">
        <v>366</v>
      </c>
      <c r="J411" s="252" t="s">
        <v>366</v>
      </c>
      <c r="K411" s="252" t="s">
        <v>366</v>
      </c>
      <c r="L411" s="252" t="s">
        <v>366</v>
      </c>
      <c r="M411" s="252" t="s">
        <v>366</v>
      </c>
      <c r="N411" s="252" t="s">
        <v>368</v>
      </c>
      <c r="O411" s="252" t="s">
        <v>368</v>
      </c>
      <c r="P411" s="252" t="s">
        <v>368</v>
      </c>
      <c r="Q411" s="252" t="s">
        <v>366</v>
      </c>
      <c r="R411" s="252" t="s">
        <v>367</v>
      </c>
      <c r="S411" s="252" t="s">
        <v>367</v>
      </c>
      <c r="T411" s="252" t="s">
        <v>368</v>
      </c>
      <c r="U411" s="252" t="s">
        <v>368</v>
      </c>
      <c r="V411" s="252" t="s">
        <v>368</v>
      </c>
    </row>
    <row r="412" spans="1:22">
      <c r="A412" s="252">
        <v>214302</v>
      </c>
      <c r="B412" s="252" t="s">
        <v>81</v>
      </c>
      <c r="C412" s="252" t="s">
        <v>366</v>
      </c>
      <c r="D412" s="252" t="s">
        <v>368</v>
      </c>
      <c r="E412" s="252" t="s">
        <v>368</v>
      </c>
      <c r="F412" s="252" t="s">
        <v>367</v>
      </c>
      <c r="G412" s="252" t="s">
        <v>366</v>
      </c>
      <c r="H412" s="252" t="s">
        <v>368</v>
      </c>
      <c r="I412" s="252" t="s">
        <v>368</v>
      </c>
      <c r="J412" s="252" t="s">
        <v>366</v>
      </c>
      <c r="K412" s="252" t="s">
        <v>368</v>
      </c>
      <c r="L412" s="252" t="s">
        <v>368</v>
      </c>
      <c r="M412" s="252" t="s">
        <v>368</v>
      </c>
      <c r="N412" s="252" t="s">
        <v>366</v>
      </c>
      <c r="O412" s="252" t="s">
        <v>368</v>
      </c>
      <c r="P412" s="252" t="s">
        <v>366</v>
      </c>
      <c r="Q412" s="252" t="s">
        <v>366</v>
      </c>
      <c r="R412" s="252" t="s">
        <v>367</v>
      </c>
      <c r="S412" s="252" t="s">
        <v>367</v>
      </c>
      <c r="T412" s="252" t="s">
        <v>368</v>
      </c>
      <c r="U412" s="252" t="s">
        <v>368</v>
      </c>
      <c r="V412" s="252" t="s">
        <v>368</v>
      </c>
    </row>
    <row r="413" spans="1:22">
      <c r="A413" s="253">
        <v>214189</v>
      </c>
      <c r="B413" s="252" t="s">
        <v>81</v>
      </c>
      <c r="C413" s="252" t="s">
        <v>368</v>
      </c>
      <c r="D413" s="252" t="s">
        <v>368</v>
      </c>
      <c r="E413" s="252" t="s">
        <v>366</v>
      </c>
      <c r="F413" s="252" t="s">
        <v>366</v>
      </c>
      <c r="G413" s="252" t="s">
        <v>366</v>
      </c>
      <c r="H413" s="252" t="s">
        <v>368</v>
      </c>
      <c r="I413" s="252" t="s">
        <v>366</v>
      </c>
      <c r="J413" s="252" t="s">
        <v>367</v>
      </c>
      <c r="K413" s="252" t="s">
        <v>368</v>
      </c>
      <c r="L413" s="252" t="s">
        <v>368</v>
      </c>
      <c r="M413" s="252" t="s">
        <v>367</v>
      </c>
      <c r="N413" s="252" t="s">
        <v>367</v>
      </c>
      <c r="O413" s="252" t="s">
        <v>367</v>
      </c>
      <c r="P413" s="252" t="s">
        <v>367</v>
      </c>
      <c r="Q413" s="252" t="s">
        <v>367</v>
      </c>
      <c r="R413" s="252" t="s">
        <v>368</v>
      </c>
      <c r="S413" s="252" t="s">
        <v>367</v>
      </c>
      <c r="T413" s="252" t="s">
        <v>368</v>
      </c>
      <c r="U413" s="252" t="s">
        <v>368</v>
      </c>
      <c r="V413" s="252" t="s">
        <v>368</v>
      </c>
    </row>
    <row r="414" spans="1:22">
      <c r="A414" s="253">
        <v>214112</v>
      </c>
      <c r="B414" s="252" t="s">
        <v>81</v>
      </c>
      <c r="C414" s="252" t="s">
        <v>366</v>
      </c>
      <c r="D414" s="252" t="s">
        <v>366</v>
      </c>
      <c r="E414" s="252" t="s">
        <v>368</v>
      </c>
      <c r="F414" s="252" t="s">
        <v>366</v>
      </c>
      <c r="G414" s="252" t="s">
        <v>368</v>
      </c>
      <c r="H414" s="252" t="s">
        <v>368</v>
      </c>
      <c r="I414" s="252" t="s">
        <v>368</v>
      </c>
      <c r="J414" s="252" t="s">
        <v>366</v>
      </c>
      <c r="K414" s="252" t="s">
        <v>368</v>
      </c>
      <c r="L414" s="252" t="s">
        <v>367</v>
      </c>
      <c r="M414" s="252" t="s">
        <v>367</v>
      </c>
      <c r="N414" s="252" t="s">
        <v>368</v>
      </c>
      <c r="O414" s="252" t="s">
        <v>368</v>
      </c>
      <c r="P414" s="252" t="s">
        <v>368</v>
      </c>
      <c r="Q414" s="252" t="s">
        <v>367</v>
      </c>
      <c r="R414" s="252" t="s">
        <v>368</v>
      </c>
      <c r="S414" s="252" t="s">
        <v>367</v>
      </c>
      <c r="T414" s="252" t="s">
        <v>368</v>
      </c>
      <c r="U414" s="252" t="s">
        <v>368</v>
      </c>
      <c r="V414" s="252" t="s">
        <v>368</v>
      </c>
    </row>
    <row r="415" spans="1:22">
      <c r="A415" s="253">
        <v>212591</v>
      </c>
      <c r="B415" s="252" t="s">
        <v>81</v>
      </c>
      <c r="C415" s="252" t="s">
        <v>366</v>
      </c>
      <c r="D415" s="252" t="s">
        <v>366</v>
      </c>
      <c r="E415" s="252" t="s">
        <v>366</v>
      </c>
      <c r="F415" s="252" t="s">
        <v>366</v>
      </c>
      <c r="G415" s="252" t="s">
        <v>366</v>
      </c>
      <c r="H415" s="252" t="s">
        <v>368</v>
      </c>
      <c r="I415" s="252" t="s">
        <v>366</v>
      </c>
      <c r="J415" s="252" t="s">
        <v>368</v>
      </c>
      <c r="K415" s="252" t="s">
        <v>368</v>
      </c>
      <c r="L415" s="252" t="s">
        <v>368</v>
      </c>
      <c r="M415" s="252" t="s">
        <v>367</v>
      </c>
      <c r="N415" s="252" t="s">
        <v>368</v>
      </c>
      <c r="O415" s="252" t="s">
        <v>368</v>
      </c>
      <c r="P415" s="252" t="s">
        <v>368</v>
      </c>
      <c r="Q415" s="252" t="s">
        <v>367</v>
      </c>
      <c r="R415" s="252" t="s">
        <v>368</v>
      </c>
      <c r="S415" s="252" t="s">
        <v>367</v>
      </c>
      <c r="T415" s="252" t="s">
        <v>368</v>
      </c>
      <c r="U415" s="252" t="s">
        <v>368</v>
      </c>
      <c r="V415" s="252" t="s">
        <v>368</v>
      </c>
    </row>
    <row r="416" spans="1:22">
      <c r="A416" s="252">
        <v>212881</v>
      </c>
      <c r="B416" s="252" t="s">
        <v>81</v>
      </c>
      <c r="C416" s="252" t="s">
        <v>368</v>
      </c>
      <c r="D416" s="252" t="s">
        <v>368</v>
      </c>
      <c r="E416" s="252" t="s">
        <v>368</v>
      </c>
      <c r="F416" s="252" t="s">
        <v>366</v>
      </c>
      <c r="G416" s="252" t="s">
        <v>366</v>
      </c>
      <c r="H416" s="252" t="s">
        <v>368</v>
      </c>
      <c r="I416" s="252" t="s">
        <v>368</v>
      </c>
      <c r="J416" s="252" t="s">
        <v>367</v>
      </c>
      <c r="K416" s="252" t="s">
        <v>366</v>
      </c>
      <c r="L416" s="252" t="s">
        <v>368</v>
      </c>
      <c r="M416" s="252" t="s">
        <v>367</v>
      </c>
      <c r="N416" s="252" t="s">
        <v>368</v>
      </c>
      <c r="O416" s="252" t="s">
        <v>368</v>
      </c>
      <c r="P416" s="252" t="s">
        <v>368</v>
      </c>
      <c r="Q416" s="252" t="s">
        <v>367</v>
      </c>
      <c r="R416" s="252" t="s">
        <v>368</v>
      </c>
      <c r="S416" s="252" t="s">
        <v>367</v>
      </c>
      <c r="T416" s="252" t="s">
        <v>368</v>
      </c>
      <c r="U416" s="252" t="s">
        <v>368</v>
      </c>
      <c r="V416" s="252" t="s">
        <v>368</v>
      </c>
    </row>
    <row r="417" spans="1:22">
      <c r="A417" s="252">
        <v>213549</v>
      </c>
      <c r="B417" s="252" t="s">
        <v>81</v>
      </c>
      <c r="C417" s="252" t="s">
        <v>368</v>
      </c>
      <c r="D417" s="252" t="s">
        <v>368</v>
      </c>
      <c r="E417" s="252" t="s">
        <v>368</v>
      </c>
      <c r="F417" s="252" t="s">
        <v>366</v>
      </c>
      <c r="G417" s="252" t="s">
        <v>366</v>
      </c>
      <c r="H417" s="252" t="s">
        <v>368</v>
      </c>
      <c r="I417" s="252" t="s">
        <v>368</v>
      </c>
      <c r="J417" s="252" t="s">
        <v>367</v>
      </c>
      <c r="K417" s="252" t="s">
        <v>368</v>
      </c>
      <c r="L417" s="252" t="s">
        <v>367</v>
      </c>
      <c r="M417" s="252" t="s">
        <v>368</v>
      </c>
      <c r="N417" s="252" t="s">
        <v>368</v>
      </c>
      <c r="O417" s="252" t="s">
        <v>368</v>
      </c>
      <c r="P417" s="252" t="s">
        <v>368</v>
      </c>
      <c r="Q417" s="252" t="s">
        <v>367</v>
      </c>
      <c r="R417" s="252" t="s">
        <v>368</v>
      </c>
      <c r="S417" s="252" t="s">
        <v>367</v>
      </c>
      <c r="T417" s="252" t="s">
        <v>368</v>
      </c>
      <c r="U417" s="252" t="s">
        <v>368</v>
      </c>
      <c r="V417" s="252" t="s">
        <v>368</v>
      </c>
    </row>
    <row r="418" spans="1:22">
      <c r="A418" s="252">
        <v>213998</v>
      </c>
      <c r="B418" s="252" t="s">
        <v>81</v>
      </c>
      <c r="C418" s="252" t="s">
        <v>368</v>
      </c>
      <c r="D418" s="252" t="s">
        <v>368</v>
      </c>
      <c r="E418" s="252" t="s">
        <v>368</v>
      </c>
      <c r="F418" s="252" t="s">
        <v>368</v>
      </c>
      <c r="G418" s="252" t="s">
        <v>368</v>
      </c>
      <c r="H418" s="252" t="s">
        <v>368</v>
      </c>
      <c r="I418" s="252" t="s">
        <v>368</v>
      </c>
      <c r="J418" s="252" t="s">
        <v>368</v>
      </c>
      <c r="K418" s="252" t="s">
        <v>368</v>
      </c>
      <c r="L418" s="252" t="s">
        <v>367</v>
      </c>
      <c r="M418" s="252" t="s">
        <v>368</v>
      </c>
      <c r="N418" s="252" t="s">
        <v>368</v>
      </c>
      <c r="O418" s="252" t="s">
        <v>368</v>
      </c>
      <c r="P418" s="252" t="s">
        <v>368</v>
      </c>
      <c r="Q418" s="252" t="s">
        <v>367</v>
      </c>
      <c r="R418" s="252" t="s">
        <v>368</v>
      </c>
      <c r="S418" s="252" t="s">
        <v>367</v>
      </c>
      <c r="T418" s="252" t="s">
        <v>368</v>
      </c>
      <c r="U418" s="252" t="s">
        <v>368</v>
      </c>
      <c r="V418" s="252" t="s">
        <v>368</v>
      </c>
    </row>
    <row r="419" spans="1:22">
      <c r="A419" s="252">
        <v>214065</v>
      </c>
      <c r="B419" s="252" t="s">
        <v>81</v>
      </c>
      <c r="C419" s="252" t="s">
        <v>367</v>
      </c>
      <c r="D419" s="252" t="s">
        <v>368</v>
      </c>
      <c r="E419" s="252" t="s">
        <v>368</v>
      </c>
      <c r="F419" s="252" t="s">
        <v>368</v>
      </c>
      <c r="G419" s="252" t="s">
        <v>367</v>
      </c>
      <c r="H419" s="252" t="s">
        <v>367</v>
      </c>
      <c r="I419" s="252" t="s">
        <v>368</v>
      </c>
      <c r="J419" s="252" t="s">
        <v>368</v>
      </c>
      <c r="K419" s="252" t="s">
        <v>368</v>
      </c>
      <c r="L419" s="252" t="s">
        <v>368</v>
      </c>
      <c r="M419" s="252" t="s">
        <v>368</v>
      </c>
      <c r="N419" s="252" t="s">
        <v>368</v>
      </c>
      <c r="O419" s="252" t="s">
        <v>368</v>
      </c>
      <c r="P419" s="252" t="s">
        <v>368</v>
      </c>
      <c r="Q419" s="252" t="s">
        <v>367</v>
      </c>
      <c r="R419" s="252" t="s">
        <v>368</v>
      </c>
      <c r="S419" s="252" t="s">
        <v>367</v>
      </c>
      <c r="T419" s="252" t="s">
        <v>368</v>
      </c>
      <c r="U419" s="252" t="s">
        <v>368</v>
      </c>
      <c r="V419" s="252" t="s">
        <v>368</v>
      </c>
    </row>
    <row r="420" spans="1:22">
      <c r="A420" s="252">
        <v>210523</v>
      </c>
      <c r="B420" s="252" t="s">
        <v>81</v>
      </c>
      <c r="C420" s="252" t="s">
        <v>366</v>
      </c>
      <c r="D420" s="252" t="s">
        <v>366</v>
      </c>
      <c r="E420" s="252" t="s">
        <v>366</v>
      </c>
      <c r="F420" s="252" t="s">
        <v>366</v>
      </c>
      <c r="G420" s="252" t="s">
        <v>368</v>
      </c>
      <c r="H420" s="252" t="s">
        <v>366</v>
      </c>
      <c r="I420" s="252" t="s">
        <v>366</v>
      </c>
      <c r="J420" s="252" t="s">
        <v>366</v>
      </c>
      <c r="K420" s="252" t="s">
        <v>366</v>
      </c>
      <c r="L420" s="252" t="s">
        <v>368</v>
      </c>
      <c r="M420" s="252" t="s">
        <v>368</v>
      </c>
      <c r="N420" s="252" t="s">
        <v>368</v>
      </c>
      <c r="O420" s="252" t="s">
        <v>368</v>
      </c>
      <c r="P420" s="252" t="s">
        <v>368</v>
      </c>
      <c r="Q420" s="252" t="s">
        <v>367</v>
      </c>
      <c r="R420" s="252" t="s">
        <v>368</v>
      </c>
      <c r="S420" s="252" t="s">
        <v>367</v>
      </c>
      <c r="T420" s="252" t="s">
        <v>368</v>
      </c>
      <c r="U420" s="252" t="s">
        <v>368</v>
      </c>
      <c r="V420" s="252" t="s">
        <v>368</v>
      </c>
    </row>
    <row r="421" spans="1:22">
      <c r="A421" s="252">
        <v>214413</v>
      </c>
      <c r="B421" s="252" t="s">
        <v>81</v>
      </c>
      <c r="C421" s="252" t="s">
        <v>366</v>
      </c>
      <c r="D421" s="252" t="s">
        <v>368</v>
      </c>
      <c r="E421" s="252" t="s">
        <v>368</v>
      </c>
      <c r="F421" s="252" t="s">
        <v>368</v>
      </c>
      <c r="G421" s="252" t="s">
        <v>368</v>
      </c>
      <c r="H421" s="252" t="s">
        <v>367</v>
      </c>
      <c r="I421" s="252" t="s">
        <v>368</v>
      </c>
      <c r="J421" s="252" t="s">
        <v>367</v>
      </c>
      <c r="K421" s="252" t="s">
        <v>368</v>
      </c>
      <c r="L421" s="252" t="s">
        <v>366</v>
      </c>
      <c r="M421" s="252" t="s">
        <v>368</v>
      </c>
      <c r="N421" s="252" t="s">
        <v>368</v>
      </c>
      <c r="O421" s="252" t="s">
        <v>368</v>
      </c>
      <c r="P421" s="252" t="s">
        <v>368</v>
      </c>
      <c r="Q421" s="252" t="s">
        <v>367</v>
      </c>
      <c r="R421" s="252" t="s">
        <v>368</v>
      </c>
      <c r="S421" s="252" t="s">
        <v>367</v>
      </c>
      <c r="T421" s="252" t="s">
        <v>368</v>
      </c>
      <c r="U421" s="252" t="s">
        <v>368</v>
      </c>
      <c r="V421" s="252" t="s">
        <v>368</v>
      </c>
    </row>
    <row r="422" spans="1:22">
      <c r="A422" s="252">
        <v>211767</v>
      </c>
      <c r="B422" s="252" t="s">
        <v>81</v>
      </c>
      <c r="C422" s="252" t="s">
        <v>368</v>
      </c>
      <c r="D422" s="252" t="s">
        <v>368</v>
      </c>
      <c r="E422" s="252" t="s">
        <v>366</v>
      </c>
      <c r="F422" s="252" t="s">
        <v>366</v>
      </c>
      <c r="G422" s="252" t="s">
        <v>368</v>
      </c>
      <c r="H422" s="252" t="s">
        <v>366</v>
      </c>
      <c r="I422" s="252" t="s">
        <v>366</v>
      </c>
      <c r="J422" s="252" t="s">
        <v>366</v>
      </c>
      <c r="K422" s="252" t="s">
        <v>368</v>
      </c>
      <c r="L422" s="252" t="s">
        <v>366</v>
      </c>
      <c r="M422" s="252" t="s">
        <v>368</v>
      </c>
      <c r="N422" s="252" t="s">
        <v>368</v>
      </c>
      <c r="O422" s="252" t="s">
        <v>368</v>
      </c>
      <c r="P422" s="252" t="s">
        <v>368</v>
      </c>
      <c r="Q422" s="252" t="s">
        <v>367</v>
      </c>
      <c r="R422" s="252" t="s">
        <v>368</v>
      </c>
      <c r="S422" s="252" t="s">
        <v>367</v>
      </c>
      <c r="T422" s="252" t="s">
        <v>368</v>
      </c>
      <c r="U422" s="252" t="s">
        <v>368</v>
      </c>
      <c r="V422" s="252" t="s">
        <v>368</v>
      </c>
    </row>
    <row r="423" spans="1:22">
      <c r="A423" s="252">
        <v>210891</v>
      </c>
      <c r="B423" s="252" t="s">
        <v>81</v>
      </c>
      <c r="C423" s="252" t="s">
        <v>366</v>
      </c>
      <c r="D423" s="252" t="s">
        <v>368</v>
      </c>
      <c r="E423" s="252" t="s">
        <v>366</v>
      </c>
      <c r="F423" s="252" t="s">
        <v>368</v>
      </c>
      <c r="G423" s="252" t="s">
        <v>366</v>
      </c>
      <c r="H423" s="252" t="s">
        <v>367</v>
      </c>
      <c r="I423" s="252" t="s">
        <v>366</v>
      </c>
      <c r="J423" s="252" t="s">
        <v>367</v>
      </c>
      <c r="K423" s="252" t="s">
        <v>368</v>
      </c>
      <c r="L423" s="252" t="s">
        <v>366</v>
      </c>
      <c r="M423" s="252" t="s">
        <v>366</v>
      </c>
      <c r="N423" s="252" t="s">
        <v>368</v>
      </c>
      <c r="O423" s="252" t="s">
        <v>368</v>
      </c>
      <c r="P423" s="252" t="s">
        <v>368</v>
      </c>
      <c r="Q423" s="252" t="s">
        <v>367</v>
      </c>
      <c r="R423" s="252" t="s">
        <v>368</v>
      </c>
      <c r="S423" s="252" t="s">
        <v>367</v>
      </c>
      <c r="T423" s="252" t="s">
        <v>368</v>
      </c>
      <c r="U423" s="252" t="s">
        <v>368</v>
      </c>
      <c r="V423" s="252" t="s">
        <v>368</v>
      </c>
    </row>
    <row r="424" spans="1:22">
      <c r="A424" s="252">
        <v>213255</v>
      </c>
      <c r="B424" s="252" t="s">
        <v>81</v>
      </c>
      <c r="C424" s="252" t="s">
        <v>368</v>
      </c>
      <c r="D424" s="252" t="s">
        <v>368</v>
      </c>
      <c r="E424" s="252" t="s">
        <v>368</v>
      </c>
      <c r="F424" s="252" t="s">
        <v>366</v>
      </c>
      <c r="G424" s="252" t="s">
        <v>368</v>
      </c>
      <c r="H424" s="252" t="s">
        <v>368</v>
      </c>
      <c r="I424" s="252" t="s">
        <v>368</v>
      </c>
      <c r="J424" s="252" t="s">
        <v>368</v>
      </c>
      <c r="K424" s="252" t="s">
        <v>366</v>
      </c>
      <c r="L424" s="252" t="s">
        <v>368</v>
      </c>
      <c r="M424" s="252" t="s">
        <v>366</v>
      </c>
      <c r="N424" s="252" t="s">
        <v>366</v>
      </c>
      <c r="O424" s="252" t="s">
        <v>368</v>
      </c>
      <c r="P424" s="252" t="s">
        <v>368</v>
      </c>
      <c r="Q424" s="252" t="s">
        <v>367</v>
      </c>
      <c r="R424" s="252" t="s">
        <v>368</v>
      </c>
      <c r="S424" s="252" t="s">
        <v>367</v>
      </c>
      <c r="T424" s="252" t="s">
        <v>368</v>
      </c>
      <c r="U424" s="252" t="s">
        <v>368</v>
      </c>
      <c r="V424" s="252" t="s">
        <v>368</v>
      </c>
    </row>
    <row r="425" spans="1:22">
      <c r="A425" s="252">
        <v>213567</v>
      </c>
      <c r="B425" s="252" t="s">
        <v>81</v>
      </c>
      <c r="C425" s="252" t="s">
        <v>368</v>
      </c>
      <c r="D425" s="252" t="s">
        <v>368</v>
      </c>
      <c r="E425" s="252" t="s">
        <v>368</v>
      </c>
      <c r="F425" s="252" t="s">
        <v>368</v>
      </c>
      <c r="G425" s="252" t="s">
        <v>368</v>
      </c>
      <c r="H425" s="252" t="s">
        <v>368</v>
      </c>
      <c r="I425" s="252" t="s">
        <v>368</v>
      </c>
      <c r="J425" s="252" t="s">
        <v>367</v>
      </c>
      <c r="K425" s="252" t="s">
        <v>368</v>
      </c>
      <c r="L425" s="252" t="s">
        <v>367</v>
      </c>
      <c r="M425" s="252" t="s">
        <v>368</v>
      </c>
      <c r="N425" s="252" t="s">
        <v>368</v>
      </c>
      <c r="O425" s="252" t="s">
        <v>366</v>
      </c>
      <c r="P425" s="252" t="s">
        <v>368</v>
      </c>
      <c r="Q425" s="252" t="s">
        <v>367</v>
      </c>
      <c r="R425" s="252" t="s">
        <v>368</v>
      </c>
      <c r="S425" s="252" t="s">
        <v>367</v>
      </c>
      <c r="T425" s="252" t="s">
        <v>368</v>
      </c>
      <c r="U425" s="252" t="s">
        <v>368</v>
      </c>
      <c r="V425" s="252" t="s">
        <v>368</v>
      </c>
    </row>
    <row r="426" spans="1:22">
      <c r="A426" s="253">
        <v>213899</v>
      </c>
      <c r="B426" s="252" t="s">
        <v>81</v>
      </c>
      <c r="C426" s="252" t="s">
        <v>366</v>
      </c>
      <c r="D426" s="252" t="s">
        <v>366</v>
      </c>
      <c r="E426" s="252" t="s">
        <v>366</v>
      </c>
      <c r="F426" s="252" t="s">
        <v>368</v>
      </c>
      <c r="G426" s="252" t="s">
        <v>368</v>
      </c>
      <c r="H426" s="252" t="s">
        <v>368</v>
      </c>
      <c r="I426" s="252" t="s">
        <v>368</v>
      </c>
      <c r="J426" s="252" t="s">
        <v>368</v>
      </c>
      <c r="K426" s="252" t="s">
        <v>368</v>
      </c>
      <c r="L426" s="252" t="s">
        <v>367</v>
      </c>
      <c r="M426" s="252" t="s">
        <v>366</v>
      </c>
      <c r="N426" s="252" t="s">
        <v>368</v>
      </c>
      <c r="O426" s="252" t="s">
        <v>368</v>
      </c>
      <c r="P426" s="252" t="s">
        <v>366</v>
      </c>
      <c r="Q426" s="252" t="s">
        <v>367</v>
      </c>
      <c r="R426" s="252" t="s">
        <v>368</v>
      </c>
      <c r="S426" s="252" t="s">
        <v>367</v>
      </c>
      <c r="T426" s="252" t="s">
        <v>368</v>
      </c>
      <c r="U426" s="252" t="s">
        <v>368</v>
      </c>
      <c r="V426" s="252" t="s">
        <v>368</v>
      </c>
    </row>
    <row r="427" spans="1:22">
      <c r="A427" s="252">
        <v>212444</v>
      </c>
      <c r="B427" s="252" t="s">
        <v>81</v>
      </c>
      <c r="C427" s="252" t="s">
        <v>368</v>
      </c>
      <c r="D427" s="252" t="s">
        <v>368</v>
      </c>
      <c r="E427" s="252" t="s">
        <v>366</v>
      </c>
      <c r="F427" s="252" t="s">
        <v>366</v>
      </c>
      <c r="G427" s="252" t="s">
        <v>366</v>
      </c>
      <c r="H427" s="252" t="s">
        <v>366</v>
      </c>
      <c r="I427" s="252" t="s">
        <v>368</v>
      </c>
      <c r="J427" s="252" t="s">
        <v>368</v>
      </c>
      <c r="K427" s="252" t="s">
        <v>368</v>
      </c>
      <c r="L427" s="252" t="s">
        <v>366</v>
      </c>
      <c r="M427" s="252" t="s">
        <v>367</v>
      </c>
      <c r="N427" s="252" t="s">
        <v>366</v>
      </c>
      <c r="O427" s="252" t="s">
        <v>366</v>
      </c>
      <c r="P427" s="252" t="s">
        <v>366</v>
      </c>
      <c r="Q427" s="252" t="s">
        <v>367</v>
      </c>
      <c r="R427" s="252" t="s">
        <v>368</v>
      </c>
      <c r="S427" s="252" t="s">
        <v>367</v>
      </c>
      <c r="T427" s="252" t="s">
        <v>368</v>
      </c>
      <c r="U427" s="252" t="s">
        <v>368</v>
      </c>
      <c r="V427" s="252" t="s">
        <v>368</v>
      </c>
    </row>
    <row r="428" spans="1:22">
      <c r="A428" s="252">
        <v>213768</v>
      </c>
      <c r="B428" s="252" t="s">
        <v>81</v>
      </c>
      <c r="C428" s="252" t="s">
        <v>367</v>
      </c>
      <c r="D428" s="252" t="s">
        <v>368</v>
      </c>
      <c r="E428" s="252" t="s">
        <v>368</v>
      </c>
      <c r="F428" s="252" t="s">
        <v>366</v>
      </c>
      <c r="G428" s="252" t="s">
        <v>368</v>
      </c>
      <c r="H428" s="252" t="s">
        <v>366</v>
      </c>
      <c r="I428" s="252" t="s">
        <v>368</v>
      </c>
      <c r="J428" s="252" t="s">
        <v>368</v>
      </c>
      <c r="K428" s="252" t="s">
        <v>368</v>
      </c>
      <c r="L428" s="252" t="s">
        <v>367</v>
      </c>
      <c r="M428" s="252" t="s">
        <v>367</v>
      </c>
      <c r="N428" s="252" t="s">
        <v>368</v>
      </c>
      <c r="O428" s="252" t="s">
        <v>368</v>
      </c>
      <c r="P428" s="252" t="s">
        <v>368</v>
      </c>
      <c r="Q428" s="252" t="s">
        <v>368</v>
      </c>
      <c r="R428" s="252" t="s">
        <v>368</v>
      </c>
      <c r="S428" s="252" t="s">
        <v>367</v>
      </c>
      <c r="T428" s="252" t="s">
        <v>368</v>
      </c>
      <c r="U428" s="252" t="s">
        <v>368</v>
      </c>
      <c r="V428" s="252" t="s">
        <v>368</v>
      </c>
    </row>
    <row r="429" spans="1:22">
      <c r="A429" s="252">
        <v>213621</v>
      </c>
      <c r="B429" s="252" t="s">
        <v>81</v>
      </c>
      <c r="C429" s="252" t="s">
        <v>367</v>
      </c>
      <c r="D429" s="252" t="s">
        <v>368</v>
      </c>
      <c r="E429" s="252" t="s">
        <v>368</v>
      </c>
      <c r="F429" s="252" t="s">
        <v>368</v>
      </c>
      <c r="G429" s="252" t="s">
        <v>368</v>
      </c>
      <c r="H429" s="252" t="s">
        <v>368</v>
      </c>
      <c r="I429" s="252" t="s">
        <v>368</v>
      </c>
      <c r="J429" s="252" t="s">
        <v>368</v>
      </c>
      <c r="K429" s="252" t="s">
        <v>368</v>
      </c>
      <c r="L429" s="252" t="s">
        <v>368</v>
      </c>
      <c r="M429" s="252" t="s">
        <v>368</v>
      </c>
      <c r="N429" s="252" t="s">
        <v>368</v>
      </c>
      <c r="O429" s="252" t="s">
        <v>368</v>
      </c>
      <c r="P429" s="252" t="s">
        <v>368</v>
      </c>
      <c r="Q429" s="252" t="s">
        <v>368</v>
      </c>
      <c r="R429" s="252" t="s">
        <v>368</v>
      </c>
      <c r="S429" s="252" t="s">
        <v>367</v>
      </c>
      <c r="T429" s="252" t="s">
        <v>368</v>
      </c>
      <c r="U429" s="252" t="s">
        <v>368</v>
      </c>
      <c r="V429" s="252" t="s">
        <v>368</v>
      </c>
    </row>
    <row r="430" spans="1:22">
      <c r="A430" s="252">
        <v>213506</v>
      </c>
      <c r="B430" s="252" t="s">
        <v>81</v>
      </c>
      <c r="C430" s="252" t="s">
        <v>367</v>
      </c>
      <c r="D430" s="252" t="s">
        <v>368</v>
      </c>
      <c r="E430" s="252" t="s">
        <v>368</v>
      </c>
      <c r="F430" s="252" t="s">
        <v>368</v>
      </c>
      <c r="G430" s="252" t="s">
        <v>368</v>
      </c>
      <c r="H430" s="252" t="s">
        <v>368</v>
      </c>
      <c r="I430" s="252" t="s">
        <v>368</v>
      </c>
      <c r="J430" s="252" t="s">
        <v>368</v>
      </c>
      <c r="K430" s="252" t="s">
        <v>368</v>
      </c>
      <c r="L430" s="252" t="s">
        <v>368</v>
      </c>
      <c r="M430" s="252" t="s">
        <v>368</v>
      </c>
      <c r="N430" s="252" t="s">
        <v>368</v>
      </c>
      <c r="O430" s="252" t="s">
        <v>368</v>
      </c>
      <c r="P430" s="252" t="s">
        <v>368</v>
      </c>
      <c r="Q430" s="252" t="s">
        <v>368</v>
      </c>
      <c r="R430" s="252" t="s">
        <v>368</v>
      </c>
      <c r="S430" s="252" t="s">
        <v>367</v>
      </c>
      <c r="T430" s="252" t="s">
        <v>368</v>
      </c>
      <c r="U430" s="252" t="s">
        <v>368</v>
      </c>
      <c r="V430" s="252" t="s">
        <v>368</v>
      </c>
    </row>
    <row r="431" spans="1:22">
      <c r="A431" s="252">
        <v>214602</v>
      </c>
      <c r="B431" s="252" t="s">
        <v>81</v>
      </c>
      <c r="C431" s="252" t="s">
        <v>368</v>
      </c>
      <c r="D431" s="252" t="s">
        <v>368</v>
      </c>
      <c r="E431" s="252" t="s">
        <v>368</v>
      </c>
      <c r="F431" s="252" t="s">
        <v>368</v>
      </c>
      <c r="G431" s="252" t="s">
        <v>368</v>
      </c>
      <c r="H431" s="252" t="s">
        <v>368</v>
      </c>
      <c r="I431" s="252" t="s">
        <v>368</v>
      </c>
      <c r="J431" s="252" t="s">
        <v>368</v>
      </c>
      <c r="K431" s="252" t="s">
        <v>368</v>
      </c>
      <c r="L431" s="252" t="s">
        <v>368</v>
      </c>
      <c r="M431" s="252" t="s">
        <v>368</v>
      </c>
      <c r="N431" s="252" t="s">
        <v>368</v>
      </c>
      <c r="O431" s="252" t="s">
        <v>368</v>
      </c>
      <c r="P431" s="252" t="s">
        <v>368</v>
      </c>
      <c r="Q431" s="252" t="s">
        <v>368</v>
      </c>
      <c r="R431" s="252" t="s">
        <v>368</v>
      </c>
      <c r="S431" s="252" t="s">
        <v>367</v>
      </c>
      <c r="T431" s="252" t="s">
        <v>368</v>
      </c>
      <c r="U431" s="252" t="s">
        <v>368</v>
      </c>
      <c r="V431" s="252" t="s">
        <v>368</v>
      </c>
    </row>
    <row r="432" spans="1:22">
      <c r="A432" s="252">
        <v>213717</v>
      </c>
      <c r="B432" s="252" t="s">
        <v>81</v>
      </c>
      <c r="C432" s="252" t="s">
        <v>368</v>
      </c>
      <c r="D432" s="252" t="s">
        <v>368</v>
      </c>
      <c r="E432" s="252" t="s">
        <v>368</v>
      </c>
      <c r="F432" s="252" t="s">
        <v>368</v>
      </c>
      <c r="G432" s="252" t="s">
        <v>368</v>
      </c>
      <c r="H432" s="252" t="s">
        <v>368</v>
      </c>
      <c r="I432" s="252" t="s">
        <v>368</v>
      </c>
      <c r="J432" s="252" t="s">
        <v>368</v>
      </c>
      <c r="K432" s="252" t="s">
        <v>368</v>
      </c>
      <c r="L432" s="252" t="s">
        <v>368</v>
      </c>
      <c r="M432" s="252" t="s">
        <v>368</v>
      </c>
      <c r="N432" s="252" t="s">
        <v>368</v>
      </c>
      <c r="O432" s="252" t="s">
        <v>368</v>
      </c>
      <c r="P432" s="252" t="s">
        <v>368</v>
      </c>
      <c r="Q432" s="252" t="s">
        <v>368</v>
      </c>
      <c r="R432" s="252" t="s">
        <v>368</v>
      </c>
      <c r="S432" s="252" t="s">
        <v>367</v>
      </c>
      <c r="T432" s="252" t="s">
        <v>368</v>
      </c>
      <c r="U432" s="252" t="s">
        <v>368</v>
      </c>
      <c r="V432" s="252" t="s">
        <v>368</v>
      </c>
    </row>
    <row r="433" spans="1:22">
      <c r="A433" s="252">
        <v>214355</v>
      </c>
      <c r="B433" s="252" t="s">
        <v>81</v>
      </c>
      <c r="C433" s="252" t="s">
        <v>368</v>
      </c>
      <c r="D433" s="252" t="s">
        <v>368</v>
      </c>
      <c r="E433" s="252" t="s">
        <v>368</v>
      </c>
      <c r="F433" s="252" t="s">
        <v>366</v>
      </c>
      <c r="G433" s="252" t="s">
        <v>366</v>
      </c>
      <c r="H433" s="252" t="s">
        <v>368</v>
      </c>
      <c r="I433" s="252" t="s">
        <v>368</v>
      </c>
      <c r="J433" s="252" t="s">
        <v>368</v>
      </c>
      <c r="K433" s="252" t="s">
        <v>368</v>
      </c>
      <c r="L433" s="252" t="s">
        <v>368</v>
      </c>
      <c r="M433" s="252" t="s">
        <v>368</v>
      </c>
      <c r="N433" s="252" t="s">
        <v>368</v>
      </c>
      <c r="O433" s="252" t="s">
        <v>368</v>
      </c>
      <c r="P433" s="252" t="s">
        <v>368</v>
      </c>
      <c r="Q433" s="252" t="s">
        <v>368</v>
      </c>
      <c r="R433" s="252" t="s">
        <v>368</v>
      </c>
      <c r="S433" s="252" t="s">
        <v>367</v>
      </c>
      <c r="T433" s="252" t="s">
        <v>368</v>
      </c>
      <c r="U433" s="252" t="s">
        <v>368</v>
      </c>
      <c r="V433" s="252" t="s">
        <v>368</v>
      </c>
    </row>
    <row r="434" spans="1:22">
      <c r="A434" s="252">
        <v>211630</v>
      </c>
      <c r="B434" s="252" t="s">
        <v>81</v>
      </c>
      <c r="C434" s="252" t="s">
        <v>366</v>
      </c>
      <c r="D434" s="252" t="s">
        <v>366</v>
      </c>
      <c r="E434" s="252" t="s">
        <v>366</v>
      </c>
      <c r="F434" s="252" t="s">
        <v>368</v>
      </c>
      <c r="G434" s="252" t="s">
        <v>368</v>
      </c>
      <c r="H434" s="252" t="s">
        <v>367</v>
      </c>
      <c r="I434" s="252" t="s">
        <v>368</v>
      </c>
      <c r="J434" s="252" t="s">
        <v>366</v>
      </c>
      <c r="K434" s="252" t="s">
        <v>368</v>
      </c>
      <c r="L434" s="252" t="s">
        <v>366</v>
      </c>
      <c r="M434" s="252" t="s">
        <v>368</v>
      </c>
      <c r="N434" s="252" t="s">
        <v>368</v>
      </c>
      <c r="O434" s="252" t="s">
        <v>368</v>
      </c>
      <c r="P434" s="252" t="s">
        <v>368</v>
      </c>
      <c r="Q434" s="252" t="s">
        <v>368</v>
      </c>
      <c r="R434" s="252" t="s">
        <v>368</v>
      </c>
      <c r="S434" s="252" t="s">
        <v>367</v>
      </c>
      <c r="T434" s="252" t="s">
        <v>368</v>
      </c>
      <c r="U434" s="252" t="s">
        <v>368</v>
      </c>
      <c r="V434" s="252" t="s">
        <v>368</v>
      </c>
    </row>
    <row r="435" spans="1:22">
      <c r="A435" s="252">
        <v>213142</v>
      </c>
      <c r="B435" s="252" t="s">
        <v>81</v>
      </c>
      <c r="C435" s="252" t="s">
        <v>368</v>
      </c>
      <c r="D435" s="252" t="s">
        <v>368</v>
      </c>
      <c r="E435" s="252" t="s">
        <v>368</v>
      </c>
      <c r="F435" s="252" t="s">
        <v>368</v>
      </c>
      <c r="G435" s="252" t="s">
        <v>366</v>
      </c>
      <c r="H435" s="252" t="s">
        <v>368</v>
      </c>
      <c r="I435" s="252" t="s">
        <v>368</v>
      </c>
      <c r="J435" s="252" t="s">
        <v>366</v>
      </c>
      <c r="K435" s="252" t="s">
        <v>368</v>
      </c>
      <c r="L435" s="252" t="s">
        <v>368</v>
      </c>
      <c r="M435" s="252" t="s">
        <v>366</v>
      </c>
      <c r="N435" s="252" t="s">
        <v>368</v>
      </c>
      <c r="O435" s="252" t="s">
        <v>368</v>
      </c>
      <c r="P435" s="252" t="s">
        <v>368</v>
      </c>
      <c r="Q435" s="252" t="s">
        <v>368</v>
      </c>
      <c r="R435" s="252" t="s">
        <v>368</v>
      </c>
      <c r="S435" s="252" t="s">
        <v>367</v>
      </c>
      <c r="T435" s="252" t="s">
        <v>368</v>
      </c>
      <c r="U435" s="252" t="s">
        <v>368</v>
      </c>
      <c r="V435" s="252" t="s">
        <v>368</v>
      </c>
    </row>
    <row r="436" spans="1:22">
      <c r="A436" s="252">
        <v>211984</v>
      </c>
      <c r="B436" s="252" t="s">
        <v>81</v>
      </c>
      <c r="C436" s="252" t="s">
        <v>366</v>
      </c>
      <c r="D436" s="252" t="s">
        <v>366</v>
      </c>
      <c r="E436" s="252" t="s">
        <v>366</v>
      </c>
      <c r="F436" s="252" t="s">
        <v>366</v>
      </c>
      <c r="G436" s="252" t="s">
        <v>368</v>
      </c>
      <c r="H436" s="252" t="s">
        <v>368</v>
      </c>
      <c r="I436" s="252" t="s">
        <v>368</v>
      </c>
      <c r="J436" s="252" t="s">
        <v>368</v>
      </c>
      <c r="K436" s="252" t="s">
        <v>368</v>
      </c>
      <c r="L436" s="252" t="s">
        <v>368</v>
      </c>
      <c r="M436" s="252" t="s">
        <v>368</v>
      </c>
      <c r="N436" s="252" t="s">
        <v>368</v>
      </c>
      <c r="O436" s="252" t="s">
        <v>366</v>
      </c>
      <c r="P436" s="252" t="s">
        <v>368</v>
      </c>
      <c r="Q436" s="252" t="s">
        <v>368</v>
      </c>
      <c r="R436" s="252" t="s">
        <v>368</v>
      </c>
      <c r="S436" s="252" t="s">
        <v>367</v>
      </c>
      <c r="T436" s="252" t="s">
        <v>368</v>
      </c>
      <c r="U436" s="252" t="s">
        <v>368</v>
      </c>
      <c r="V436" s="252" t="s">
        <v>368</v>
      </c>
    </row>
    <row r="437" spans="1:22">
      <c r="A437" s="253">
        <v>212838</v>
      </c>
      <c r="B437" s="252" t="s">
        <v>81</v>
      </c>
      <c r="C437" s="252" t="s">
        <v>366</v>
      </c>
      <c r="D437" s="252" t="s">
        <v>366</v>
      </c>
      <c r="E437" s="252" t="s">
        <v>366</v>
      </c>
      <c r="F437" s="252" t="s">
        <v>366</v>
      </c>
      <c r="G437" s="252" t="s">
        <v>366</v>
      </c>
      <c r="H437" s="252" t="s">
        <v>368</v>
      </c>
      <c r="I437" s="252" t="s">
        <v>366</v>
      </c>
      <c r="J437" s="252" t="s">
        <v>367</v>
      </c>
      <c r="K437" s="252" t="s">
        <v>366</v>
      </c>
      <c r="L437" s="252" t="s">
        <v>367</v>
      </c>
      <c r="M437" s="252" t="s">
        <v>366</v>
      </c>
      <c r="N437" s="252" t="s">
        <v>368</v>
      </c>
      <c r="O437" s="252" t="s">
        <v>366</v>
      </c>
      <c r="P437" s="252" t="s">
        <v>368</v>
      </c>
      <c r="Q437" s="252" t="s">
        <v>368</v>
      </c>
      <c r="R437" s="252" t="s">
        <v>368</v>
      </c>
      <c r="S437" s="252" t="s">
        <v>367</v>
      </c>
      <c r="T437" s="252" t="s">
        <v>368</v>
      </c>
      <c r="U437" s="252" t="s">
        <v>368</v>
      </c>
      <c r="V437" s="252" t="s">
        <v>368</v>
      </c>
    </row>
    <row r="438" spans="1:22">
      <c r="A438" s="252">
        <v>212703</v>
      </c>
      <c r="B438" s="252" t="s">
        <v>81</v>
      </c>
      <c r="C438" s="252" t="s">
        <v>368</v>
      </c>
      <c r="D438" s="252" t="s">
        <v>368</v>
      </c>
      <c r="E438" s="252" t="s">
        <v>366</v>
      </c>
      <c r="F438" s="252" t="s">
        <v>368</v>
      </c>
      <c r="G438" s="252" t="s">
        <v>366</v>
      </c>
      <c r="H438" s="252" t="s">
        <v>367</v>
      </c>
      <c r="I438" s="252" t="s">
        <v>368</v>
      </c>
      <c r="J438" s="252" t="s">
        <v>368</v>
      </c>
      <c r="K438" s="252" t="s">
        <v>368</v>
      </c>
      <c r="L438" s="252" t="s">
        <v>368</v>
      </c>
      <c r="M438" s="252" t="s">
        <v>368</v>
      </c>
      <c r="N438" s="252" t="s">
        <v>366</v>
      </c>
      <c r="O438" s="252" t="s">
        <v>366</v>
      </c>
      <c r="P438" s="252" t="s">
        <v>368</v>
      </c>
      <c r="Q438" s="252" t="s">
        <v>368</v>
      </c>
      <c r="R438" s="252" t="s">
        <v>368</v>
      </c>
      <c r="S438" s="252" t="s">
        <v>367</v>
      </c>
      <c r="T438" s="252" t="s">
        <v>368</v>
      </c>
      <c r="U438" s="252" t="s">
        <v>368</v>
      </c>
      <c r="V438" s="252" t="s">
        <v>368</v>
      </c>
    </row>
    <row r="439" spans="1:22">
      <c r="A439" s="252">
        <v>214159</v>
      </c>
      <c r="B439" s="252" t="s">
        <v>81</v>
      </c>
      <c r="C439" s="252" t="s">
        <v>368</v>
      </c>
      <c r="D439" s="252" t="s">
        <v>368</v>
      </c>
      <c r="E439" s="252" t="s">
        <v>366</v>
      </c>
      <c r="F439" s="252" t="s">
        <v>366</v>
      </c>
      <c r="G439" s="252" t="s">
        <v>368</v>
      </c>
      <c r="H439" s="252" t="s">
        <v>368</v>
      </c>
      <c r="I439" s="252" t="s">
        <v>368</v>
      </c>
      <c r="J439" s="252" t="s">
        <v>366</v>
      </c>
      <c r="K439" s="252" t="s">
        <v>368</v>
      </c>
      <c r="L439" s="252" t="s">
        <v>367</v>
      </c>
      <c r="M439" s="252" t="s">
        <v>366</v>
      </c>
      <c r="N439" s="252" t="s">
        <v>366</v>
      </c>
      <c r="O439" s="252" t="s">
        <v>366</v>
      </c>
      <c r="P439" s="252" t="s">
        <v>368</v>
      </c>
      <c r="Q439" s="252" t="s">
        <v>368</v>
      </c>
      <c r="R439" s="252" t="s">
        <v>368</v>
      </c>
      <c r="S439" s="252" t="s">
        <v>367</v>
      </c>
      <c r="T439" s="252" t="s">
        <v>368</v>
      </c>
      <c r="U439" s="252" t="s">
        <v>368</v>
      </c>
      <c r="V439" s="252" t="s">
        <v>368</v>
      </c>
    </row>
    <row r="440" spans="1:22">
      <c r="A440" s="252">
        <v>213840</v>
      </c>
      <c r="B440" s="252" t="s">
        <v>81</v>
      </c>
      <c r="C440" s="252" t="s">
        <v>368</v>
      </c>
      <c r="D440" s="252" t="s">
        <v>366</v>
      </c>
      <c r="E440" s="252" t="s">
        <v>366</v>
      </c>
      <c r="F440" s="252" t="s">
        <v>368</v>
      </c>
      <c r="G440" s="252" t="s">
        <v>366</v>
      </c>
      <c r="H440" s="252" t="s">
        <v>368</v>
      </c>
      <c r="I440" s="252" t="s">
        <v>366</v>
      </c>
      <c r="J440" s="252" t="s">
        <v>367</v>
      </c>
      <c r="K440" s="252" t="s">
        <v>366</v>
      </c>
      <c r="L440" s="252" t="s">
        <v>368</v>
      </c>
      <c r="M440" s="252" t="s">
        <v>367</v>
      </c>
      <c r="N440" s="252" t="s">
        <v>368</v>
      </c>
      <c r="O440" s="252" t="s">
        <v>368</v>
      </c>
      <c r="P440" s="252" t="s">
        <v>366</v>
      </c>
      <c r="Q440" s="252" t="s">
        <v>368</v>
      </c>
      <c r="R440" s="252" t="s">
        <v>368</v>
      </c>
      <c r="S440" s="252" t="s">
        <v>367</v>
      </c>
      <c r="T440" s="252" t="s">
        <v>368</v>
      </c>
      <c r="U440" s="252" t="s">
        <v>368</v>
      </c>
      <c r="V440" s="252" t="s">
        <v>368</v>
      </c>
    </row>
    <row r="441" spans="1:22">
      <c r="A441" s="252">
        <v>214514</v>
      </c>
      <c r="B441" s="252" t="s">
        <v>81</v>
      </c>
      <c r="C441" s="252" t="s">
        <v>368</v>
      </c>
      <c r="D441" s="252" t="s">
        <v>368</v>
      </c>
      <c r="E441" s="252" t="s">
        <v>368</v>
      </c>
      <c r="F441" s="252" t="s">
        <v>368</v>
      </c>
      <c r="G441" s="252" t="s">
        <v>366</v>
      </c>
      <c r="H441" s="252" t="s">
        <v>368</v>
      </c>
      <c r="I441" s="252" t="s">
        <v>368</v>
      </c>
      <c r="J441" s="252" t="s">
        <v>368</v>
      </c>
      <c r="K441" s="252" t="s">
        <v>368</v>
      </c>
      <c r="L441" s="252" t="s">
        <v>367</v>
      </c>
      <c r="M441" s="252" t="s">
        <v>366</v>
      </c>
      <c r="N441" s="252" t="s">
        <v>368</v>
      </c>
      <c r="O441" s="252" t="s">
        <v>368</v>
      </c>
      <c r="P441" s="252" t="s">
        <v>366</v>
      </c>
      <c r="Q441" s="252" t="s">
        <v>368</v>
      </c>
      <c r="R441" s="252" t="s">
        <v>368</v>
      </c>
      <c r="S441" s="252" t="s">
        <v>367</v>
      </c>
      <c r="T441" s="252" t="s">
        <v>368</v>
      </c>
      <c r="U441" s="252" t="s">
        <v>368</v>
      </c>
      <c r="V441" s="252" t="s">
        <v>368</v>
      </c>
    </row>
    <row r="442" spans="1:22">
      <c r="A442" s="252">
        <v>214122</v>
      </c>
      <c r="B442" s="252" t="s">
        <v>81</v>
      </c>
      <c r="C442" s="252" t="s">
        <v>366</v>
      </c>
      <c r="D442" s="252" t="s">
        <v>368</v>
      </c>
      <c r="E442" s="252" t="s">
        <v>366</v>
      </c>
      <c r="F442" s="252" t="s">
        <v>368</v>
      </c>
      <c r="G442" s="252" t="s">
        <v>368</v>
      </c>
      <c r="H442" s="252" t="s">
        <v>368</v>
      </c>
      <c r="I442" s="252" t="s">
        <v>368</v>
      </c>
      <c r="J442" s="252" t="s">
        <v>367</v>
      </c>
      <c r="K442" s="252" t="s">
        <v>368</v>
      </c>
      <c r="L442" s="252" t="s">
        <v>368</v>
      </c>
      <c r="M442" s="252" t="s">
        <v>366</v>
      </c>
      <c r="N442" s="252" t="s">
        <v>368</v>
      </c>
      <c r="O442" s="252" t="s">
        <v>366</v>
      </c>
      <c r="P442" s="252" t="s">
        <v>366</v>
      </c>
      <c r="Q442" s="252" t="s">
        <v>368</v>
      </c>
      <c r="R442" s="252" t="s">
        <v>368</v>
      </c>
      <c r="S442" s="252" t="s">
        <v>367</v>
      </c>
      <c r="T442" s="252" t="s">
        <v>368</v>
      </c>
      <c r="U442" s="252" t="s">
        <v>368</v>
      </c>
      <c r="V442" s="252" t="s">
        <v>368</v>
      </c>
    </row>
    <row r="443" spans="1:22">
      <c r="A443" s="252">
        <v>211843</v>
      </c>
      <c r="B443" s="252" t="s">
        <v>81</v>
      </c>
      <c r="C443" s="252" t="s">
        <v>368</v>
      </c>
      <c r="D443" s="252" t="s">
        <v>366</v>
      </c>
      <c r="E443" s="252" t="s">
        <v>368</v>
      </c>
      <c r="F443" s="252" t="s">
        <v>366</v>
      </c>
      <c r="G443" s="252" t="s">
        <v>366</v>
      </c>
      <c r="H443" s="252" t="s">
        <v>367</v>
      </c>
      <c r="I443" s="252" t="s">
        <v>366</v>
      </c>
      <c r="J443" s="252" t="s">
        <v>368</v>
      </c>
      <c r="K443" s="252" t="s">
        <v>368</v>
      </c>
      <c r="L443" s="252" t="s">
        <v>368</v>
      </c>
      <c r="M443" s="252" t="s">
        <v>366</v>
      </c>
      <c r="N443" s="252" t="s">
        <v>368</v>
      </c>
      <c r="O443" s="252" t="s">
        <v>366</v>
      </c>
      <c r="P443" s="252" t="s">
        <v>366</v>
      </c>
      <c r="Q443" s="252" t="s">
        <v>368</v>
      </c>
      <c r="R443" s="252" t="s">
        <v>368</v>
      </c>
      <c r="S443" s="252" t="s">
        <v>367</v>
      </c>
      <c r="T443" s="252" t="s">
        <v>368</v>
      </c>
      <c r="U443" s="252" t="s">
        <v>368</v>
      </c>
      <c r="V443" s="252" t="s">
        <v>368</v>
      </c>
    </row>
    <row r="444" spans="1:22">
      <c r="A444" s="252">
        <v>211821</v>
      </c>
      <c r="B444" s="252" t="s">
        <v>81</v>
      </c>
      <c r="C444" s="252" t="s">
        <v>368</v>
      </c>
      <c r="D444" s="252" t="s">
        <v>368</v>
      </c>
      <c r="E444" s="252" t="s">
        <v>368</v>
      </c>
      <c r="F444" s="252" t="s">
        <v>368</v>
      </c>
      <c r="G444" s="252" t="s">
        <v>368</v>
      </c>
      <c r="H444" s="252" t="s">
        <v>368</v>
      </c>
      <c r="I444" s="252" t="s">
        <v>368</v>
      </c>
      <c r="J444" s="252" t="s">
        <v>368</v>
      </c>
      <c r="K444" s="252" t="s">
        <v>368</v>
      </c>
      <c r="L444" s="252" t="s">
        <v>368</v>
      </c>
      <c r="M444" s="252" t="s">
        <v>367</v>
      </c>
      <c r="N444" s="252" t="s">
        <v>367</v>
      </c>
      <c r="O444" s="252" t="s">
        <v>368</v>
      </c>
      <c r="P444" s="252" t="s">
        <v>367</v>
      </c>
      <c r="Q444" s="252" t="s">
        <v>367</v>
      </c>
      <c r="R444" s="252" t="s">
        <v>367</v>
      </c>
      <c r="S444" s="252" t="s">
        <v>368</v>
      </c>
      <c r="T444" s="252" t="s">
        <v>368</v>
      </c>
      <c r="U444" s="252" t="s">
        <v>368</v>
      </c>
      <c r="V444" s="252" t="s">
        <v>368</v>
      </c>
    </row>
    <row r="445" spans="1:22">
      <c r="A445" s="253">
        <v>210924</v>
      </c>
      <c r="B445" s="252" t="s">
        <v>81</v>
      </c>
      <c r="C445" s="252" t="s">
        <v>366</v>
      </c>
      <c r="D445" s="252" t="s">
        <v>366</v>
      </c>
      <c r="E445" s="252" t="s">
        <v>366</v>
      </c>
      <c r="F445" s="252" t="s">
        <v>366</v>
      </c>
      <c r="G445" s="252" t="s">
        <v>366</v>
      </c>
      <c r="H445" s="252" t="s">
        <v>368</v>
      </c>
      <c r="I445" s="252" t="s">
        <v>366</v>
      </c>
      <c r="J445" s="252" t="s">
        <v>367</v>
      </c>
      <c r="K445" s="252" t="s">
        <v>366</v>
      </c>
      <c r="L445" s="252" t="s">
        <v>366</v>
      </c>
      <c r="M445" s="252" t="s">
        <v>367</v>
      </c>
      <c r="N445" s="252" t="s">
        <v>368</v>
      </c>
      <c r="O445" s="252" t="s">
        <v>368</v>
      </c>
      <c r="P445" s="252" t="s">
        <v>367</v>
      </c>
      <c r="Q445" s="252" t="s">
        <v>367</v>
      </c>
      <c r="R445" s="252" t="s">
        <v>367</v>
      </c>
      <c r="S445" s="252" t="s">
        <v>368</v>
      </c>
      <c r="T445" s="252" t="s">
        <v>368</v>
      </c>
      <c r="U445" s="252" t="s">
        <v>368</v>
      </c>
      <c r="V445" s="252" t="s">
        <v>368</v>
      </c>
    </row>
    <row r="446" spans="1:22">
      <c r="A446" s="252">
        <v>213396</v>
      </c>
      <c r="B446" s="252" t="s">
        <v>81</v>
      </c>
      <c r="C446" s="252" t="s">
        <v>368</v>
      </c>
      <c r="D446" s="252" t="s">
        <v>368</v>
      </c>
      <c r="E446" s="252" t="s">
        <v>366</v>
      </c>
      <c r="F446" s="252" t="s">
        <v>366</v>
      </c>
      <c r="G446" s="252" t="s">
        <v>368</v>
      </c>
      <c r="H446" s="252" t="s">
        <v>368</v>
      </c>
      <c r="I446" s="252" t="s">
        <v>368</v>
      </c>
      <c r="J446" s="252" t="s">
        <v>366</v>
      </c>
      <c r="K446" s="252" t="s">
        <v>368</v>
      </c>
      <c r="L446" s="252" t="s">
        <v>368</v>
      </c>
      <c r="M446" s="252" t="s">
        <v>368</v>
      </c>
      <c r="N446" s="252" t="s">
        <v>368</v>
      </c>
      <c r="O446" s="252" t="s">
        <v>368</v>
      </c>
      <c r="P446" s="252" t="s">
        <v>367</v>
      </c>
      <c r="Q446" s="252" t="s">
        <v>367</v>
      </c>
      <c r="R446" s="252" t="s">
        <v>367</v>
      </c>
      <c r="S446" s="252" t="s">
        <v>368</v>
      </c>
      <c r="T446" s="252" t="s">
        <v>368</v>
      </c>
      <c r="U446" s="252" t="s">
        <v>368</v>
      </c>
      <c r="V446" s="252" t="s">
        <v>368</v>
      </c>
    </row>
    <row r="447" spans="1:22">
      <c r="A447" s="252">
        <v>213038</v>
      </c>
      <c r="B447" s="252" t="s">
        <v>81</v>
      </c>
      <c r="C447" s="252" t="s">
        <v>368</v>
      </c>
      <c r="D447" s="252" t="s">
        <v>368</v>
      </c>
      <c r="E447" s="252" t="s">
        <v>368</v>
      </c>
      <c r="F447" s="252" t="s">
        <v>366</v>
      </c>
      <c r="G447" s="252" t="s">
        <v>368</v>
      </c>
      <c r="H447" s="252" t="s">
        <v>368</v>
      </c>
      <c r="I447" s="252" t="s">
        <v>368</v>
      </c>
      <c r="J447" s="252" t="s">
        <v>366</v>
      </c>
      <c r="K447" s="252" t="s">
        <v>368</v>
      </c>
      <c r="L447" s="252" t="s">
        <v>366</v>
      </c>
      <c r="M447" s="252" t="s">
        <v>368</v>
      </c>
      <c r="N447" s="252" t="s">
        <v>368</v>
      </c>
      <c r="O447" s="252" t="s">
        <v>368</v>
      </c>
      <c r="P447" s="252" t="s">
        <v>367</v>
      </c>
      <c r="Q447" s="252" t="s">
        <v>367</v>
      </c>
      <c r="R447" s="252" t="s">
        <v>367</v>
      </c>
      <c r="S447" s="252" t="s">
        <v>368</v>
      </c>
      <c r="T447" s="252" t="s">
        <v>368</v>
      </c>
      <c r="U447" s="252" t="s">
        <v>368</v>
      </c>
      <c r="V447" s="252" t="s">
        <v>368</v>
      </c>
    </row>
    <row r="448" spans="1:22">
      <c r="A448" s="252">
        <v>212865</v>
      </c>
      <c r="B448" s="252" t="s">
        <v>81</v>
      </c>
      <c r="C448" s="252" t="s">
        <v>366</v>
      </c>
      <c r="D448" s="252" t="s">
        <v>368</v>
      </c>
      <c r="E448" s="252" t="s">
        <v>368</v>
      </c>
      <c r="F448" s="252" t="s">
        <v>366</v>
      </c>
      <c r="G448" s="252" t="s">
        <v>366</v>
      </c>
      <c r="H448" s="252" t="s">
        <v>367</v>
      </c>
      <c r="I448" s="252" t="s">
        <v>368</v>
      </c>
      <c r="J448" s="252" t="s">
        <v>366</v>
      </c>
      <c r="K448" s="252" t="s">
        <v>368</v>
      </c>
      <c r="L448" s="252" t="s">
        <v>368</v>
      </c>
      <c r="M448" s="252" t="s">
        <v>366</v>
      </c>
      <c r="N448" s="252" t="s">
        <v>368</v>
      </c>
      <c r="O448" s="252" t="s">
        <v>368</v>
      </c>
      <c r="P448" s="252" t="s">
        <v>367</v>
      </c>
      <c r="Q448" s="252" t="s">
        <v>367</v>
      </c>
      <c r="R448" s="252" t="s">
        <v>367</v>
      </c>
      <c r="S448" s="252" t="s">
        <v>368</v>
      </c>
      <c r="T448" s="252" t="s">
        <v>368</v>
      </c>
      <c r="U448" s="252" t="s">
        <v>368</v>
      </c>
      <c r="V448" s="252" t="s">
        <v>368</v>
      </c>
    </row>
    <row r="449" spans="1:22">
      <c r="A449" s="252">
        <v>214482</v>
      </c>
      <c r="B449" s="252" t="s">
        <v>81</v>
      </c>
      <c r="C449" s="252" t="s">
        <v>368</v>
      </c>
      <c r="D449" s="252" t="s">
        <v>368</v>
      </c>
      <c r="E449" s="252" t="s">
        <v>366</v>
      </c>
      <c r="F449" s="252" t="s">
        <v>368</v>
      </c>
      <c r="G449" s="252" t="s">
        <v>366</v>
      </c>
      <c r="H449" s="252" t="s">
        <v>368</v>
      </c>
      <c r="I449" s="252" t="s">
        <v>368</v>
      </c>
      <c r="J449" s="252" t="s">
        <v>368</v>
      </c>
      <c r="K449" s="252" t="s">
        <v>366</v>
      </c>
      <c r="L449" s="252" t="s">
        <v>368</v>
      </c>
      <c r="M449" s="252" t="s">
        <v>366</v>
      </c>
      <c r="N449" s="252" t="s">
        <v>368</v>
      </c>
      <c r="O449" s="252" t="s">
        <v>368</v>
      </c>
      <c r="P449" s="252" t="s">
        <v>367</v>
      </c>
      <c r="Q449" s="252" t="s">
        <v>367</v>
      </c>
      <c r="R449" s="252" t="s">
        <v>367</v>
      </c>
      <c r="S449" s="252" t="s">
        <v>368</v>
      </c>
      <c r="T449" s="252" t="s">
        <v>368</v>
      </c>
      <c r="U449" s="252" t="s">
        <v>368</v>
      </c>
      <c r="V449" s="252" t="s">
        <v>368</v>
      </c>
    </row>
    <row r="450" spans="1:22">
      <c r="A450" s="252">
        <v>211939</v>
      </c>
      <c r="B450" s="252" t="s">
        <v>81</v>
      </c>
      <c r="C450" s="252" t="s">
        <v>368</v>
      </c>
      <c r="D450" s="252" t="s">
        <v>368</v>
      </c>
      <c r="E450" s="252" t="s">
        <v>366</v>
      </c>
      <c r="F450" s="252" t="s">
        <v>368</v>
      </c>
      <c r="G450" s="252" t="s">
        <v>366</v>
      </c>
      <c r="H450" s="252" t="s">
        <v>367</v>
      </c>
      <c r="I450" s="252" t="s">
        <v>367</v>
      </c>
      <c r="J450" s="252" t="s">
        <v>368</v>
      </c>
      <c r="K450" s="252" t="s">
        <v>366</v>
      </c>
      <c r="L450" s="252" t="s">
        <v>366</v>
      </c>
      <c r="M450" s="252" t="s">
        <v>366</v>
      </c>
      <c r="N450" s="252" t="s">
        <v>366</v>
      </c>
      <c r="O450" s="252" t="s">
        <v>368</v>
      </c>
      <c r="P450" s="252" t="s">
        <v>367</v>
      </c>
      <c r="Q450" s="252" t="s">
        <v>367</v>
      </c>
      <c r="R450" s="252" t="s">
        <v>367</v>
      </c>
      <c r="S450" s="252" t="s">
        <v>368</v>
      </c>
      <c r="T450" s="252" t="s">
        <v>368</v>
      </c>
      <c r="U450" s="252" t="s">
        <v>368</v>
      </c>
      <c r="V450" s="252" t="s">
        <v>368</v>
      </c>
    </row>
    <row r="451" spans="1:22">
      <c r="A451" s="252">
        <v>212170</v>
      </c>
      <c r="B451" s="252" t="s">
        <v>81</v>
      </c>
      <c r="C451" s="252" t="s">
        <v>368</v>
      </c>
      <c r="D451" s="252" t="s">
        <v>368</v>
      </c>
      <c r="E451" s="252" t="s">
        <v>368</v>
      </c>
      <c r="F451" s="252" t="s">
        <v>366</v>
      </c>
      <c r="G451" s="252" t="s">
        <v>367</v>
      </c>
      <c r="H451" s="252" t="s">
        <v>368</v>
      </c>
      <c r="I451" s="252" t="s">
        <v>368</v>
      </c>
      <c r="J451" s="252" t="s">
        <v>366</v>
      </c>
      <c r="K451" s="252" t="s">
        <v>368</v>
      </c>
      <c r="L451" s="252" t="s">
        <v>367</v>
      </c>
      <c r="M451" s="252" t="s">
        <v>366</v>
      </c>
      <c r="N451" s="252" t="s">
        <v>368</v>
      </c>
      <c r="O451" s="252" t="s">
        <v>366</v>
      </c>
      <c r="P451" s="252" t="s">
        <v>367</v>
      </c>
      <c r="Q451" s="252" t="s">
        <v>367</v>
      </c>
      <c r="R451" s="252" t="s">
        <v>367</v>
      </c>
      <c r="S451" s="252" t="s">
        <v>368</v>
      </c>
      <c r="T451" s="252" t="s">
        <v>368</v>
      </c>
      <c r="U451" s="252" t="s">
        <v>368</v>
      </c>
      <c r="V451" s="252" t="s">
        <v>368</v>
      </c>
    </row>
    <row r="452" spans="1:22">
      <c r="A452" s="252">
        <v>214619</v>
      </c>
      <c r="B452" s="252" t="s">
        <v>81</v>
      </c>
      <c r="C452" s="252" t="s">
        <v>366</v>
      </c>
      <c r="D452" s="252" t="s">
        <v>368</v>
      </c>
      <c r="E452" s="252" t="s">
        <v>368</v>
      </c>
      <c r="F452" s="252" t="s">
        <v>368</v>
      </c>
      <c r="G452" s="252" t="s">
        <v>368</v>
      </c>
      <c r="H452" s="252" t="s">
        <v>368</v>
      </c>
      <c r="I452" s="252" t="s">
        <v>368</v>
      </c>
      <c r="J452" s="252" t="s">
        <v>366</v>
      </c>
      <c r="K452" s="252" t="s">
        <v>368</v>
      </c>
      <c r="L452" s="252" t="s">
        <v>368</v>
      </c>
      <c r="M452" s="252" t="s">
        <v>367</v>
      </c>
      <c r="N452" s="252" t="s">
        <v>366</v>
      </c>
      <c r="O452" s="252" t="s">
        <v>368</v>
      </c>
      <c r="P452" s="252" t="s">
        <v>368</v>
      </c>
      <c r="Q452" s="252" t="s">
        <v>367</v>
      </c>
      <c r="R452" s="252" t="s">
        <v>367</v>
      </c>
      <c r="S452" s="252" t="s">
        <v>368</v>
      </c>
      <c r="T452" s="252" t="s">
        <v>368</v>
      </c>
      <c r="U452" s="252" t="s">
        <v>368</v>
      </c>
      <c r="V452" s="252" t="s">
        <v>368</v>
      </c>
    </row>
    <row r="453" spans="1:22">
      <c r="A453" s="253">
        <v>212852</v>
      </c>
      <c r="B453" s="252" t="s">
        <v>81</v>
      </c>
      <c r="C453" s="252" t="s">
        <v>368</v>
      </c>
      <c r="D453" s="252" t="s">
        <v>366</v>
      </c>
      <c r="E453" s="252" t="s">
        <v>366</v>
      </c>
      <c r="F453" s="252" t="s">
        <v>366</v>
      </c>
      <c r="G453" s="252" t="s">
        <v>366</v>
      </c>
      <c r="H453" s="252" t="s">
        <v>366</v>
      </c>
      <c r="I453" s="252" t="s">
        <v>368</v>
      </c>
      <c r="J453" s="252" t="s">
        <v>366</v>
      </c>
      <c r="K453" s="252" t="s">
        <v>366</v>
      </c>
      <c r="L453" s="252" t="s">
        <v>366</v>
      </c>
      <c r="M453" s="252" t="s">
        <v>368</v>
      </c>
      <c r="N453" s="252" t="s">
        <v>366</v>
      </c>
      <c r="O453" s="252" t="s">
        <v>366</v>
      </c>
      <c r="P453" s="252" t="s">
        <v>368</v>
      </c>
      <c r="Q453" s="252" t="s">
        <v>367</v>
      </c>
      <c r="R453" s="252" t="s">
        <v>367</v>
      </c>
      <c r="S453" s="252" t="s">
        <v>368</v>
      </c>
      <c r="T453" s="252" t="s">
        <v>368</v>
      </c>
      <c r="U453" s="252" t="s">
        <v>368</v>
      </c>
      <c r="V453" s="252" t="s">
        <v>368</v>
      </c>
    </row>
    <row r="454" spans="1:22">
      <c r="A454" s="252">
        <v>213033</v>
      </c>
      <c r="B454" s="252" t="s">
        <v>81</v>
      </c>
      <c r="C454" s="252" t="s">
        <v>366</v>
      </c>
      <c r="D454" s="252" t="s">
        <v>368</v>
      </c>
      <c r="E454" s="252" t="s">
        <v>366</v>
      </c>
      <c r="F454" s="252" t="s">
        <v>366</v>
      </c>
      <c r="G454" s="252" t="s">
        <v>368</v>
      </c>
      <c r="H454" s="252" t="s">
        <v>368</v>
      </c>
      <c r="I454" s="252" t="s">
        <v>366</v>
      </c>
      <c r="J454" s="252" t="s">
        <v>368</v>
      </c>
      <c r="K454" s="252" t="s">
        <v>368</v>
      </c>
      <c r="L454" s="252" t="s">
        <v>367</v>
      </c>
      <c r="M454" s="252" t="s">
        <v>368</v>
      </c>
      <c r="N454" s="252" t="s">
        <v>367</v>
      </c>
      <c r="O454" s="252" t="s">
        <v>368</v>
      </c>
      <c r="P454" s="252" t="s">
        <v>367</v>
      </c>
      <c r="Q454" s="252" t="s">
        <v>368</v>
      </c>
      <c r="R454" s="252" t="s">
        <v>367</v>
      </c>
      <c r="S454" s="252" t="s">
        <v>368</v>
      </c>
      <c r="T454" s="252" t="s">
        <v>368</v>
      </c>
      <c r="U454" s="252" t="s">
        <v>368</v>
      </c>
      <c r="V454" s="252" t="s">
        <v>368</v>
      </c>
    </row>
    <row r="455" spans="1:22">
      <c r="A455" s="252">
        <v>213771</v>
      </c>
      <c r="B455" s="252" t="s">
        <v>81</v>
      </c>
      <c r="C455" s="252" t="s">
        <v>368</v>
      </c>
      <c r="D455" s="252" t="s">
        <v>366</v>
      </c>
      <c r="E455" s="252" t="s">
        <v>368</v>
      </c>
      <c r="F455" s="252" t="s">
        <v>368</v>
      </c>
      <c r="G455" s="252" t="s">
        <v>367</v>
      </c>
      <c r="H455" s="252" t="s">
        <v>367</v>
      </c>
      <c r="I455" s="252" t="s">
        <v>368</v>
      </c>
      <c r="J455" s="252" t="s">
        <v>368</v>
      </c>
      <c r="K455" s="252" t="s">
        <v>368</v>
      </c>
      <c r="L455" s="252" t="s">
        <v>368</v>
      </c>
      <c r="M455" s="252" t="s">
        <v>368</v>
      </c>
      <c r="N455" s="252" t="s">
        <v>368</v>
      </c>
      <c r="O455" s="252" t="s">
        <v>368</v>
      </c>
      <c r="P455" s="252" t="s">
        <v>367</v>
      </c>
      <c r="Q455" s="252" t="s">
        <v>368</v>
      </c>
      <c r="R455" s="252" t="s">
        <v>367</v>
      </c>
      <c r="S455" s="252" t="s">
        <v>368</v>
      </c>
      <c r="T455" s="252" t="s">
        <v>368</v>
      </c>
      <c r="U455" s="252" t="s">
        <v>368</v>
      </c>
      <c r="V455" s="252" t="s">
        <v>368</v>
      </c>
    </row>
    <row r="456" spans="1:22">
      <c r="A456" s="252">
        <v>213200</v>
      </c>
      <c r="B456" s="252" t="s">
        <v>81</v>
      </c>
      <c r="C456" s="252" t="s">
        <v>368</v>
      </c>
      <c r="D456" s="252" t="s">
        <v>368</v>
      </c>
      <c r="E456" s="252" t="s">
        <v>368</v>
      </c>
      <c r="F456" s="252" t="s">
        <v>368</v>
      </c>
      <c r="G456" s="252" t="s">
        <v>368</v>
      </c>
      <c r="H456" s="252" t="s">
        <v>367</v>
      </c>
      <c r="I456" s="252" t="s">
        <v>368</v>
      </c>
      <c r="J456" s="252" t="s">
        <v>368</v>
      </c>
      <c r="K456" s="252" t="s">
        <v>368</v>
      </c>
      <c r="L456" s="252" t="s">
        <v>368</v>
      </c>
      <c r="M456" s="252" t="s">
        <v>368</v>
      </c>
      <c r="N456" s="252" t="s">
        <v>368</v>
      </c>
      <c r="O456" s="252" t="s">
        <v>368</v>
      </c>
      <c r="P456" s="252" t="s">
        <v>367</v>
      </c>
      <c r="Q456" s="252" t="s">
        <v>368</v>
      </c>
      <c r="R456" s="252" t="s">
        <v>367</v>
      </c>
      <c r="S456" s="252" t="s">
        <v>368</v>
      </c>
      <c r="T456" s="252" t="s">
        <v>368</v>
      </c>
      <c r="U456" s="252" t="s">
        <v>368</v>
      </c>
      <c r="V456" s="252" t="s">
        <v>368</v>
      </c>
    </row>
    <row r="457" spans="1:22">
      <c r="A457" s="252">
        <v>214244</v>
      </c>
      <c r="B457" s="252" t="s">
        <v>81</v>
      </c>
      <c r="C457" s="252" t="s">
        <v>366</v>
      </c>
      <c r="D457" s="252" t="s">
        <v>368</v>
      </c>
      <c r="E457" s="252" t="s">
        <v>368</v>
      </c>
      <c r="F457" s="252" t="s">
        <v>368</v>
      </c>
      <c r="G457" s="252" t="s">
        <v>368</v>
      </c>
      <c r="H457" s="252" t="s">
        <v>368</v>
      </c>
      <c r="I457" s="252" t="s">
        <v>368</v>
      </c>
      <c r="J457" s="252" t="s">
        <v>368</v>
      </c>
      <c r="K457" s="252" t="s">
        <v>368</v>
      </c>
      <c r="L457" s="252" t="s">
        <v>368</v>
      </c>
      <c r="M457" s="252" t="s">
        <v>368</v>
      </c>
      <c r="N457" s="252" t="s">
        <v>368</v>
      </c>
      <c r="O457" s="252" t="s">
        <v>368</v>
      </c>
      <c r="P457" s="252" t="s">
        <v>367</v>
      </c>
      <c r="Q457" s="252" t="s">
        <v>368</v>
      </c>
      <c r="R457" s="252" t="s">
        <v>367</v>
      </c>
      <c r="S457" s="252" t="s">
        <v>368</v>
      </c>
      <c r="T457" s="252" t="s">
        <v>368</v>
      </c>
      <c r="U457" s="252" t="s">
        <v>368</v>
      </c>
      <c r="V457" s="252" t="s">
        <v>368</v>
      </c>
    </row>
    <row r="458" spans="1:22">
      <c r="A458" s="252">
        <v>210827</v>
      </c>
      <c r="B458" s="252" t="s">
        <v>81</v>
      </c>
      <c r="C458" s="252" t="s">
        <v>366</v>
      </c>
      <c r="D458" s="252" t="s">
        <v>368</v>
      </c>
      <c r="E458" s="252" t="s">
        <v>366</v>
      </c>
      <c r="F458" s="252" t="s">
        <v>366</v>
      </c>
      <c r="G458" s="252" t="s">
        <v>368</v>
      </c>
      <c r="H458" s="252" t="s">
        <v>368</v>
      </c>
      <c r="I458" s="252" t="s">
        <v>366</v>
      </c>
      <c r="J458" s="252" t="s">
        <v>368</v>
      </c>
      <c r="K458" s="252" t="s">
        <v>366</v>
      </c>
      <c r="L458" s="252" t="s">
        <v>368</v>
      </c>
      <c r="M458" s="252" t="s">
        <v>368</v>
      </c>
      <c r="N458" s="252" t="s">
        <v>368</v>
      </c>
      <c r="O458" s="252" t="s">
        <v>368</v>
      </c>
      <c r="P458" s="252" t="s">
        <v>367</v>
      </c>
      <c r="Q458" s="252" t="s">
        <v>368</v>
      </c>
      <c r="R458" s="252" t="s">
        <v>367</v>
      </c>
      <c r="S458" s="252" t="s">
        <v>368</v>
      </c>
      <c r="T458" s="252" t="s">
        <v>368</v>
      </c>
      <c r="U458" s="252" t="s">
        <v>368</v>
      </c>
      <c r="V458" s="252" t="s">
        <v>368</v>
      </c>
    </row>
    <row r="459" spans="1:22">
      <c r="A459" s="252">
        <v>214594</v>
      </c>
      <c r="B459" s="252" t="s">
        <v>81</v>
      </c>
      <c r="C459" s="252" t="s">
        <v>368</v>
      </c>
      <c r="D459" s="252" t="s">
        <v>368</v>
      </c>
      <c r="E459" s="252" t="s">
        <v>368</v>
      </c>
      <c r="F459" s="252" t="s">
        <v>368</v>
      </c>
      <c r="G459" s="252" t="s">
        <v>368</v>
      </c>
      <c r="H459" s="252" t="s">
        <v>367</v>
      </c>
      <c r="I459" s="252" t="s">
        <v>368</v>
      </c>
      <c r="J459" s="252" t="s">
        <v>368</v>
      </c>
      <c r="K459" s="252" t="s">
        <v>368</v>
      </c>
      <c r="L459" s="252" t="s">
        <v>366</v>
      </c>
      <c r="M459" s="252" t="s">
        <v>368</v>
      </c>
      <c r="N459" s="252" t="s">
        <v>368</v>
      </c>
      <c r="O459" s="252" t="s">
        <v>368</v>
      </c>
      <c r="P459" s="252" t="s">
        <v>367</v>
      </c>
      <c r="Q459" s="252" t="s">
        <v>368</v>
      </c>
      <c r="R459" s="252" t="s">
        <v>367</v>
      </c>
      <c r="S459" s="252" t="s">
        <v>368</v>
      </c>
      <c r="T459" s="252" t="s">
        <v>368</v>
      </c>
      <c r="U459" s="252" t="s">
        <v>368</v>
      </c>
      <c r="V459" s="252" t="s">
        <v>368</v>
      </c>
    </row>
    <row r="460" spans="1:22">
      <c r="A460" s="252">
        <v>212714</v>
      </c>
      <c r="B460" s="252" t="s">
        <v>81</v>
      </c>
      <c r="C460" s="252" t="s">
        <v>368</v>
      </c>
      <c r="D460" s="252" t="s">
        <v>368</v>
      </c>
      <c r="E460" s="252" t="s">
        <v>366</v>
      </c>
      <c r="F460" s="252" t="s">
        <v>366</v>
      </c>
      <c r="G460" s="252" t="s">
        <v>367</v>
      </c>
      <c r="H460" s="252" t="s">
        <v>368</v>
      </c>
      <c r="I460" s="252" t="s">
        <v>366</v>
      </c>
      <c r="J460" s="252" t="s">
        <v>368</v>
      </c>
      <c r="K460" s="252" t="s">
        <v>368</v>
      </c>
      <c r="L460" s="252" t="s">
        <v>366</v>
      </c>
      <c r="M460" s="252" t="s">
        <v>368</v>
      </c>
      <c r="N460" s="252" t="s">
        <v>368</v>
      </c>
      <c r="O460" s="252" t="s">
        <v>368</v>
      </c>
      <c r="P460" s="252" t="s">
        <v>367</v>
      </c>
      <c r="Q460" s="252" t="s">
        <v>368</v>
      </c>
      <c r="R460" s="252" t="s">
        <v>367</v>
      </c>
      <c r="S460" s="252" t="s">
        <v>368</v>
      </c>
      <c r="T460" s="252" t="s">
        <v>368</v>
      </c>
      <c r="U460" s="252" t="s">
        <v>368</v>
      </c>
      <c r="V460" s="252" t="s">
        <v>368</v>
      </c>
    </row>
    <row r="461" spans="1:22">
      <c r="A461" s="252">
        <v>212238</v>
      </c>
      <c r="B461" s="252" t="s">
        <v>81</v>
      </c>
      <c r="C461" s="252" t="s">
        <v>368</v>
      </c>
      <c r="D461" s="252" t="s">
        <v>368</v>
      </c>
      <c r="E461" s="252" t="s">
        <v>366</v>
      </c>
      <c r="F461" s="252" t="s">
        <v>366</v>
      </c>
      <c r="G461" s="252" t="s">
        <v>367</v>
      </c>
      <c r="H461" s="252" t="s">
        <v>368</v>
      </c>
      <c r="I461" s="252" t="s">
        <v>366</v>
      </c>
      <c r="J461" s="252" t="s">
        <v>368</v>
      </c>
      <c r="K461" s="252" t="s">
        <v>368</v>
      </c>
      <c r="L461" s="252" t="s">
        <v>366</v>
      </c>
      <c r="M461" s="252" t="s">
        <v>368</v>
      </c>
      <c r="N461" s="252" t="s">
        <v>368</v>
      </c>
      <c r="O461" s="252" t="s">
        <v>368</v>
      </c>
      <c r="P461" s="252" t="s">
        <v>367</v>
      </c>
      <c r="Q461" s="252" t="s">
        <v>368</v>
      </c>
      <c r="R461" s="252" t="s">
        <v>367</v>
      </c>
      <c r="S461" s="252" t="s">
        <v>368</v>
      </c>
      <c r="T461" s="252" t="s">
        <v>368</v>
      </c>
      <c r="U461" s="252" t="s">
        <v>368</v>
      </c>
      <c r="V461" s="252" t="s">
        <v>368</v>
      </c>
    </row>
    <row r="462" spans="1:22">
      <c r="A462" s="252">
        <v>213275</v>
      </c>
      <c r="B462" s="252" t="s">
        <v>81</v>
      </c>
      <c r="C462" s="252" t="s">
        <v>368</v>
      </c>
      <c r="D462" s="252" t="s">
        <v>368</v>
      </c>
      <c r="E462" s="252" t="s">
        <v>368</v>
      </c>
      <c r="F462" s="252" t="s">
        <v>368</v>
      </c>
      <c r="G462" s="252" t="s">
        <v>367</v>
      </c>
      <c r="H462" s="252" t="s">
        <v>367</v>
      </c>
      <c r="I462" s="252" t="s">
        <v>368</v>
      </c>
      <c r="J462" s="252" t="s">
        <v>368</v>
      </c>
      <c r="K462" s="252" t="s">
        <v>368</v>
      </c>
      <c r="L462" s="252" t="s">
        <v>368</v>
      </c>
      <c r="M462" s="252" t="s">
        <v>366</v>
      </c>
      <c r="N462" s="252" t="s">
        <v>368</v>
      </c>
      <c r="O462" s="252" t="s">
        <v>368</v>
      </c>
      <c r="P462" s="252" t="s">
        <v>367</v>
      </c>
      <c r="Q462" s="252" t="s">
        <v>368</v>
      </c>
      <c r="R462" s="252" t="s">
        <v>367</v>
      </c>
      <c r="S462" s="252" t="s">
        <v>368</v>
      </c>
      <c r="T462" s="252" t="s">
        <v>368</v>
      </c>
      <c r="U462" s="252" t="s">
        <v>368</v>
      </c>
      <c r="V462" s="252" t="s">
        <v>368</v>
      </c>
    </row>
    <row r="463" spans="1:22">
      <c r="A463" s="252">
        <v>214193</v>
      </c>
      <c r="B463" s="252" t="s">
        <v>81</v>
      </c>
      <c r="C463" s="252" t="s">
        <v>366</v>
      </c>
      <c r="D463" s="252" t="s">
        <v>368</v>
      </c>
      <c r="E463" s="252" t="s">
        <v>368</v>
      </c>
      <c r="F463" s="252" t="s">
        <v>368</v>
      </c>
      <c r="G463" s="252" t="s">
        <v>367</v>
      </c>
      <c r="H463" s="252" t="s">
        <v>367</v>
      </c>
      <c r="I463" s="252" t="s">
        <v>368</v>
      </c>
      <c r="J463" s="252" t="s">
        <v>368</v>
      </c>
      <c r="K463" s="252" t="s">
        <v>368</v>
      </c>
      <c r="L463" s="252" t="s">
        <v>368</v>
      </c>
      <c r="M463" s="252" t="s">
        <v>366</v>
      </c>
      <c r="N463" s="252" t="s">
        <v>368</v>
      </c>
      <c r="O463" s="252" t="s">
        <v>368</v>
      </c>
      <c r="P463" s="252" t="s">
        <v>367</v>
      </c>
      <c r="Q463" s="252" t="s">
        <v>368</v>
      </c>
      <c r="R463" s="252" t="s">
        <v>367</v>
      </c>
      <c r="S463" s="252" t="s">
        <v>368</v>
      </c>
      <c r="T463" s="252" t="s">
        <v>368</v>
      </c>
      <c r="U463" s="252" t="s">
        <v>368</v>
      </c>
      <c r="V463" s="252" t="s">
        <v>368</v>
      </c>
    </row>
    <row r="464" spans="1:22">
      <c r="A464" s="252">
        <v>213293</v>
      </c>
      <c r="B464" s="252" t="s">
        <v>81</v>
      </c>
      <c r="C464" s="252" t="s">
        <v>368</v>
      </c>
      <c r="D464" s="252" t="s">
        <v>368</v>
      </c>
      <c r="E464" s="252" t="s">
        <v>368</v>
      </c>
      <c r="F464" s="252" t="s">
        <v>366</v>
      </c>
      <c r="G464" s="252" t="s">
        <v>367</v>
      </c>
      <c r="H464" s="252" t="s">
        <v>367</v>
      </c>
      <c r="I464" s="252" t="s">
        <v>368</v>
      </c>
      <c r="J464" s="252" t="s">
        <v>368</v>
      </c>
      <c r="K464" s="252" t="s">
        <v>368</v>
      </c>
      <c r="L464" s="252" t="s">
        <v>368</v>
      </c>
      <c r="M464" s="252" t="s">
        <v>366</v>
      </c>
      <c r="N464" s="252" t="s">
        <v>368</v>
      </c>
      <c r="O464" s="252" t="s">
        <v>368</v>
      </c>
      <c r="P464" s="252" t="s">
        <v>367</v>
      </c>
      <c r="Q464" s="252" t="s">
        <v>368</v>
      </c>
      <c r="R464" s="252" t="s">
        <v>367</v>
      </c>
      <c r="S464" s="252" t="s">
        <v>368</v>
      </c>
      <c r="T464" s="252" t="s">
        <v>368</v>
      </c>
      <c r="U464" s="252" t="s">
        <v>368</v>
      </c>
      <c r="V464" s="252" t="s">
        <v>368</v>
      </c>
    </row>
    <row r="465" spans="1:22">
      <c r="A465" s="252">
        <v>214177</v>
      </c>
      <c r="B465" s="252" t="s">
        <v>81</v>
      </c>
      <c r="C465" s="252" t="s">
        <v>368</v>
      </c>
      <c r="D465" s="252" t="s">
        <v>366</v>
      </c>
      <c r="E465" s="252" t="s">
        <v>368</v>
      </c>
      <c r="F465" s="252" t="s">
        <v>368</v>
      </c>
      <c r="G465" s="252" t="s">
        <v>368</v>
      </c>
      <c r="H465" s="252" t="s">
        <v>367</v>
      </c>
      <c r="I465" s="252" t="s">
        <v>368</v>
      </c>
      <c r="J465" s="252" t="s">
        <v>368</v>
      </c>
      <c r="K465" s="252" t="s">
        <v>368</v>
      </c>
      <c r="L465" s="252" t="s">
        <v>368</v>
      </c>
      <c r="M465" s="252" t="s">
        <v>366</v>
      </c>
      <c r="N465" s="252" t="s">
        <v>368</v>
      </c>
      <c r="O465" s="252" t="s">
        <v>368</v>
      </c>
      <c r="P465" s="252" t="s">
        <v>367</v>
      </c>
      <c r="Q465" s="252" t="s">
        <v>368</v>
      </c>
      <c r="R465" s="252" t="s">
        <v>367</v>
      </c>
      <c r="S465" s="252" t="s">
        <v>368</v>
      </c>
      <c r="T465" s="252" t="s">
        <v>368</v>
      </c>
      <c r="U465" s="252" t="s">
        <v>368</v>
      </c>
      <c r="V465" s="252" t="s">
        <v>368</v>
      </c>
    </row>
    <row r="466" spans="1:22">
      <c r="A466" s="252">
        <v>214469</v>
      </c>
      <c r="B466" s="252" t="s">
        <v>81</v>
      </c>
      <c r="C466" s="252" t="s">
        <v>368</v>
      </c>
      <c r="D466" s="252" t="s">
        <v>368</v>
      </c>
      <c r="E466" s="252" t="s">
        <v>368</v>
      </c>
      <c r="F466" s="252" t="s">
        <v>368</v>
      </c>
      <c r="G466" s="252" t="s">
        <v>368</v>
      </c>
      <c r="H466" s="252" t="s">
        <v>368</v>
      </c>
      <c r="I466" s="252" t="s">
        <v>368</v>
      </c>
      <c r="J466" s="252" t="s">
        <v>368</v>
      </c>
      <c r="K466" s="252" t="s">
        <v>368</v>
      </c>
      <c r="L466" s="252" t="s">
        <v>368</v>
      </c>
      <c r="M466" s="252" t="s">
        <v>366</v>
      </c>
      <c r="N466" s="252" t="s">
        <v>368</v>
      </c>
      <c r="O466" s="252" t="s">
        <v>368</v>
      </c>
      <c r="P466" s="252" t="s">
        <v>367</v>
      </c>
      <c r="Q466" s="252" t="s">
        <v>368</v>
      </c>
      <c r="R466" s="252" t="s">
        <v>367</v>
      </c>
      <c r="S466" s="252" t="s">
        <v>368</v>
      </c>
      <c r="T466" s="252" t="s">
        <v>368</v>
      </c>
      <c r="U466" s="252" t="s">
        <v>368</v>
      </c>
      <c r="V466" s="252" t="s">
        <v>368</v>
      </c>
    </row>
    <row r="467" spans="1:22">
      <c r="A467" s="252">
        <v>213329</v>
      </c>
      <c r="B467" s="252" t="s">
        <v>81</v>
      </c>
      <c r="C467" s="252" t="s">
        <v>368</v>
      </c>
      <c r="D467" s="252" t="s">
        <v>368</v>
      </c>
      <c r="E467" s="252" t="s">
        <v>368</v>
      </c>
      <c r="F467" s="252" t="s">
        <v>368</v>
      </c>
      <c r="G467" s="252" t="s">
        <v>368</v>
      </c>
      <c r="H467" s="252" t="s">
        <v>367</v>
      </c>
      <c r="I467" s="252" t="s">
        <v>366</v>
      </c>
      <c r="J467" s="252" t="s">
        <v>368</v>
      </c>
      <c r="K467" s="252" t="s">
        <v>368</v>
      </c>
      <c r="L467" s="252" t="s">
        <v>368</v>
      </c>
      <c r="M467" s="252" t="s">
        <v>366</v>
      </c>
      <c r="N467" s="252" t="s">
        <v>368</v>
      </c>
      <c r="O467" s="252" t="s">
        <v>368</v>
      </c>
      <c r="P467" s="252" t="s">
        <v>367</v>
      </c>
      <c r="Q467" s="252" t="s">
        <v>368</v>
      </c>
      <c r="R467" s="252" t="s">
        <v>367</v>
      </c>
      <c r="S467" s="252" t="s">
        <v>368</v>
      </c>
      <c r="T467" s="252" t="s">
        <v>368</v>
      </c>
      <c r="U467" s="252" t="s">
        <v>368</v>
      </c>
      <c r="V467" s="252" t="s">
        <v>368</v>
      </c>
    </row>
    <row r="468" spans="1:22">
      <c r="A468" s="252">
        <v>212983</v>
      </c>
      <c r="B468" s="252" t="s">
        <v>81</v>
      </c>
      <c r="C468" s="252" t="s">
        <v>366</v>
      </c>
      <c r="D468" s="252" t="s">
        <v>366</v>
      </c>
      <c r="E468" s="252" t="s">
        <v>368</v>
      </c>
      <c r="F468" s="252" t="s">
        <v>366</v>
      </c>
      <c r="G468" s="252" t="s">
        <v>366</v>
      </c>
      <c r="H468" s="252" t="s">
        <v>366</v>
      </c>
      <c r="I468" s="252" t="s">
        <v>368</v>
      </c>
      <c r="J468" s="252" t="s">
        <v>366</v>
      </c>
      <c r="K468" s="252" t="s">
        <v>368</v>
      </c>
      <c r="L468" s="252" t="s">
        <v>368</v>
      </c>
      <c r="M468" s="252" t="s">
        <v>366</v>
      </c>
      <c r="N468" s="252" t="s">
        <v>368</v>
      </c>
      <c r="O468" s="252" t="s">
        <v>368</v>
      </c>
      <c r="P468" s="252" t="s">
        <v>367</v>
      </c>
      <c r="Q468" s="252" t="s">
        <v>368</v>
      </c>
      <c r="R468" s="252" t="s">
        <v>367</v>
      </c>
      <c r="S468" s="252" t="s">
        <v>368</v>
      </c>
      <c r="T468" s="252" t="s">
        <v>368</v>
      </c>
      <c r="U468" s="252" t="s">
        <v>368</v>
      </c>
      <c r="V468" s="252" t="s">
        <v>368</v>
      </c>
    </row>
    <row r="469" spans="1:22">
      <c r="A469" s="252">
        <v>212355</v>
      </c>
      <c r="B469" s="252" t="s">
        <v>81</v>
      </c>
      <c r="C469" s="252" t="s">
        <v>366</v>
      </c>
      <c r="D469" s="252" t="s">
        <v>368</v>
      </c>
      <c r="E469" s="252" t="s">
        <v>366</v>
      </c>
      <c r="F469" s="252" t="s">
        <v>366</v>
      </c>
      <c r="G469" s="252" t="s">
        <v>367</v>
      </c>
      <c r="H469" s="252" t="s">
        <v>368</v>
      </c>
      <c r="I469" s="252" t="s">
        <v>368</v>
      </c>
      <c r="J469" s="252" t="s">
        <v>368</v>
      </c>
      <c r="K469" s="252" t="s">
        <v>368</v>
      </c>
      <c r="L469" s="252" t="s">
        <v>366</v>
      </c>
      <c r="M469" s="252" t="s">
        <v>366</v>
      </c>
      <c r="N469" s="252" t="s">
        <v>368</v>
      </c>
      <c r="O469" s="252" t="s">
        <v>368</v>
      </c>
      <c r="P469" s="252" t="s">
        <v>367</v>
      </c>
      <c r="Q469" s="252" t="s">
        <v>368</v>
      </c>
      <c r="R469" s="252" t="s">
        <v>367</v>
      </c>
      <c r="S469" s="252" t="s">
        <v>368</v>
      </c>
      <c r="T469" s="252" t="s">
        <v>368</v>
      </c>
      <c r="U469" s="252" t="s">
        <v>368</v>
      </c>
      <c r="V469" s="252" t="s">
        <v>368</v>
      </c>
    </row>
    <row r="470" spans="1:22">
      <c r="A470" s="252">
        <v>212497</v>
      </c>
      <c r="B470" s="252" t="s">
        <v>81</v>
      </c>
      <c r="C470" s="252" t="s">
        <v>368</v>
      </c>
      <c r="D470" s="252" t="s">
        <v>368</v>
      </c>
      <c r="E470" s="252" t="s">
        <v>366</v>
      </c>
      <c r="F470" s="252" t="s">
        <v>366</v>
      </c>
      <c r="G470" s="252" t="s">
        <v>367</v>
      </c>
      <c r="H470" s="252" t="s">
        <v>367</v>
      </c>
      <c r="I470" s="252" t="s">
        <v>366</v>
      </c>
      <c r="J470" s="252" t="s">
        <v>366</v>
      </c>
      <c r="K470" s="252" t="s">
        <v>368</v>
      </c>
      <c r="L470" s="252" t="s">
        <v>366</v>
      </c>
      <c r="M470" s="252" t="s">
        <v>366</v>
      </c>
      <c r="N470" s="252" t="s">
        <v>368</v>
      </c>
      <c r="O470" s="252" t="s">
        <v>368</v>
      </c>
      <c r="P470" s="252" t="s">
        <v>367</v>
      </c>
      <c r="Q470" s="252" t="s">
        <v>368</v>
      </c>
      <c r="R470" s="252" t="s">
        <v>367</v>
      </c>
      <c r="S470" s="252" t="s">
        <v>368</v>
      </c>
      <c r="T470" s="252" t="s">
        <v>368</v>
      </c>
      <c r="U470" s="252" t="s">
        <v>368</v>
      </c>
      <c r="V470" s="252" t="s">
        <v>368</v>
      </c>
    </row>
    <row r="471" spans="1:22">
      <c r="A471" s="253">
        <v>213937</v>
      </c>
      <c r="B471" s="252" t="s">
        <v>81</v>
      </c>
      <c r="C471" s="252" t="s">
        <v>368</v>
      </c>
      <c r="D471" s="252" t="s">
        <v>368</v>
      </c>
      <c r="E471" s="252" t="s">
        <v>366</v>
      </c>
      <c r="F471" s="252" t="s">
        <v>368</v>
      </c>
      <c r="G471" s="252" t="s">
        <v>366</v>
      </c>
      <c r="H471" s="252" t="s">
        <v>366</v>
      </c>
      <c r="I471" s="252" t="s">
        <v>368</v>
      </c>
      <c r="J471" s="252" t="s">
        <v>368</v>
      </c>
      <c r="K471" s="252" t="s">
        <v>366</v>
      </c>
      <c r="L471" s="252" t="s">
        <v>368</v>
      </c>
      <c r="M471" s="252" t="s">
        <v>368</v>
      </c>
      <c r="N471" s="252" t="s">
        <v>366</v>
      </c>
      <c r="O471" s="252" t="s">
        <v>368</v>
      </c>
      <c r="P471" s="252" t="s">
        <v>367</v>
      </c>
      <c r="Q471" s="252" t="s">
        <v>368</v>
      </c>
      <c r="R471" s="252" t="s">
        <v>367</v>
      </c>
      <c r="S471" s="252" t="s">
        <v>368</v>
      </c>
      <c r="T471" s="252" t="s">
        <v>368</v>
      </c>
      <c r="U471" s="252" t="s">
        <v>368</v>
      </c>
      <c r="V471" s="252" t="s">
        <v>368</v>
      </c>
    </row>
    <row r="472" spans="1:22">
      <c r="A472" s="252">
        <v>214202</v>
      </c>
      <c r="B472" s="252" t="s">
        <v>81</v>
      </c>
      <c r="C472" s="252" t="s">
        <v>368</v>
      </c>
      <c r="D472" s="252" t="s">
        <v>368</v>
      </c>
      <c r="E472" s="252" t="s">
        <v>368</v>
      </c>
      <c r="F472" s="252" t="s">
        <v>368</v>
      </c>
      <c r="G472" s="252" t="s">
        <v>367</v>
      </c>
      <c r="H472" s="252" t="s">
        <v>367</v>
      </c>
      <c r="I472" s="252" t="s">
        <v>368</v>
      </c>
      <c r="J472" s="252" t="s">
        <v>368</v>
      </c>
      <c r="K472" s="252" t="s">
        <v>368</v>
      </c>
      <c r="L472" s="252" t="s">
        <v>366</v>
      </c>
      <c r="M472" s="252" t="s">
        <v>368</v>
      </c>
      <c r="N472" s="252" t="s">
        <v>366</v>
      </c>
      <c r="O472" s="252" t="s">
        <v>368</v>
      </c>
      <c r="P472" s="252" t="s">
        <v>367</v>
      </c>
      <c r="Q472" s="252" t="s">
        <v>368</v>
      </c>
      <c r="R472" s="252" t="s">
        <v>367</v>
      </c>
      <c r="S472" s="252" t="s">
        <v>368</v>
      </c>
      <c r="T472" s="252" t="s">
        <v>368</v>
      </c>
      <c r="U472" s="252" t="s">
        <v>368</v>
      </c>
      <c r="V472" s="252" t="s">
        <v>368</v>
      </c>
    </row>
    <row r="473" spans="1:22">
      <c r="A473" s="253">
        <v>211009</v>
      </c>
      <c r="B473" s="252" t="s">
        <v>81</v>
      </c>
      <c r="C473" s="252" t="s">
        <v>366</v>
      </c>
      <c r="D473" s="252" t="s">
        <v>368</v>
      </c>
      <c r="E473" s="252" t="s">
        <v>366</v>
      </c>
      <c r="F473" s="252" t="s">
        <v>366</v>
      </c>
      <c r="G473" s="252" t="s">
        <v>366</v>
      </c>
      <c r="H473" s="252" t="s">
        <v>366</v>
      </c>
      <c r="I473" s="252" t="s">
        <v>366</v>
      </c>
      <c r="J473" s="252" t="s">
        <v>366</v>
      </c>
      <c r="K473" s="252" t="s">
        <v>366</v>
      </c>
      <c r="L473" s="252" t="s">
        <v>368</v>
      </c>
      <c r="M473" s="252" t="s">
        <v>366</v>
      </c>
      <c r="N473" s="252" t="s">
        <v>368</v>
      </c>
      <c r="O473" s="252" t="s">
        <v>366</v>
      </c>
      <c r="P473" s="252" t="s">
        <v>367</v>
      </c>
      <c r="Q473" s="252" t="s">
        <v>368</v>
      </c>
      <c r="R473" s="252" t="s">
        <v>367</v>
      </c>
      <c r="S473" s="252" t="s">
        <v>368</v>
      </c>
      <c r="T473" s="252" t="s">
        <v>368</v>
      </c>
      <c r="U473" s="252" t="s">
        <v>368</v>
      </c>
      <c r="V473" s="252" t="s">
        <v>368</v>
      </c>
    </row>
    <row r="474" spans="1:22">
      <c r="A474" s="252">
        <v>213114</v>
      </c>
      <c r="B474" s="252" t="s">
        <v>81</v>
      </c>
      <c r="C474" s="252" t="s">
        <v>368</v>
      </c>
      <c r="D474" s="252" t="s">
        <v>368</v>
      </c>
      <c r="E474" s="252" t="s">
        <v>368</v>
      </c>
      <c r="F474" s="252" t="s">
        <v>368</v>
      </c>
      <c r="G474" s="252" t="s">
        <v>366</v>
      </c>
      <c r="H474" s="252" t="s">
        <v>367</v>
      </c>
      <c r="I474" s="252" t="s">
        <v>368</v>
      </c>
      <c r="J474" s="252" t="s">
        <v>368</v>
      </c>
      <c r="K474" s="252" t="s">
        <v>368</v>
      </c>
      <c r="L474" s="252" t="s">
        <v>368</v>
      </c>
      <c r="M474" s="252" t="s">
        <v>366</v>
      </c>
      <c r="N474" s="252" t="s">
        <v>366</v>
      </c>
      <c r="O474" s="252" t="s">
        <v>366</v>
      </c>
      <c r="P474" s="252" t="s">
        <v>367</v>
      </c>
      <c r="Q474" s="252" t="s">
        <v>368</v>
      </c>
      <c r="R474" s="252" t="s">
        <v>367</v>
      </c>
      <c r="S474" s="252" t="s">
        <v>368</v>
      </c>
      <c r="T474" s="252" t="s">
        <v>368</v>
      </c>
      <c r="U474" s="252" t="s">
        <v>368</v>
      </c>
      <c r="V474" s="252" t="s">
        <v>368</v>
      </c>
    </row>
    <row r="475" spans="1:22">
      <c r="A475" s="253">
        <v>213046</v>
      </c>
      <c r="B475" s="252" t="s">
        <v>81</v>
      </c>
      <c r="C475" s="252" t="s">
        <v>367</v>
      </c>
      <c r="D475" s="252" t="s">
        <v>368</v>
      </c>
      <c r="E475" s="252" t="s">
        <v>366</v>
      </c>
      <c r="F475" s="252" t="s">
        <v>366</v>
      </c>
      <c r="G475" s="252" t="s">
        <v>368</v>
      </c>
      <c r="H475" s="252" t="s">
        <v>366</v>
      </c>
      <c r="I475" s="252" t="s">
        <v>366</v>
      </c>
      <c r="J475" s="252" t="s">
        <v>368</v>
      </c>
      <c r="K475" s="252" t="s">
        <v>366</v>
      </c>
      <c r="L475" s="252" t="s">
        <v>366</v>
      </c>
      <c r="M475" s="252" t="s">
        <v>367</v>
      </c>
      <c r="N475" s="252" t="s">
        <v>367</v>
      </c>
      <c r="O475" s="252" t="s">
        <v>368</v>
      </c>
      <c r="P475" s="252" t="s">
        <v>368</v>
      </c>
      <c r="Q475" s="252" t="s">
        <v>368</v>
      </c>
      <c r="R475" s="252" t="s">
        <v>367</v>
      </c>
      <c r="S475" s="252" t="s">
        <v>368</v>
      </c>
      <c r="T475" s="252" t="s">
        <v>368</v>
      </c>
      <c r="U475" s="252" t="s">
        <v>368</v>
      </c>
      <c r="V475" s="252" t="s">
        <v>368</v>
      </c>
    </row>
    <row r="476" spans="1:22">
      <c r="A476" s="252">
        <v>214251</v>
      </c>
      <c r="B476" s="252" t="s">
        <v>81</v>
      </c>
      <c r="C476" s="252" t="s">
        <v>367</v>
      </c>
      <c r="D476" s="252" t="s">
        <v>368</v>
      </c>
      <c r="E476" s="252" t="s">
        <v>368</v>
      </c>
      <c r="F476" s="252" t="s">
        <v>368</v>
      </c>
      <c r="G476" s="252" t="s">
        <v>368</v>
      </c>
      <c r="H476" s="252" t="s">
        <v>368</v>
      </c>
      <c r="I476" s="252" t="s">
        <v>368</v>
      </c>
      <c r="J476" s="252" t="s">
        <v>368</v>
      </c>
      <c r="K476" s="252" t="s">
        <v>368</v>
      </c>
      <c r="L476" s="252" t="s">
        <v>368</v>
      </c>
      <c r="M476" s="252" t="s">
        <v>368</v>
      </c>
      <c r="N476" s="252" t="s">
        <v>368</v>
      </c>
      <c r="O476" s="252" t="s">
        <v>368</v>
      </c>
      <c r="P476" s="252" t="s">
        <v>368</v>
      </c>
      <c r="Q476" s="252" t="s">
        <v>368</v>
      </c>
      <c r="R476" s="252" t="s">
        <v>367</v>
      </c>
      <c r="S476" s="252" t="s">
        <v>368</v>
      </c>
      <c r="T476" s="252" t="s">
        <v>368</v>
      </c>
      <c r="U476" s="252" t="s">
        <v>368</v>
      </c>
      <c r="V476" s="252" t="s">
        <v>368</v>
      </c>
    </row>
    <row r="477" spans="1:22">
      <c r="A477" s="252">
        <v>214171</v>
      </c>
      <c r="B477" s="252" t="s">
        <v>81</v>
      </c>
      <c r="C477" s="252" t="s">
        <v>368</v>
      </c>
      <c r="D477" s="252" t="s">
        <v>368</v>
      </c>
      <c r="E477" s="252" t="s">
        <v>368</v>
      </c>
      <c r="F477" s="252" t="s">
        <v>368</v>
      </c>
      <c r="G477" s="252" t="s">
        <v>368</v>
      </c>
      <c r="H477" s="252" t="s">
        <v>368</v>
      </c>
      <c r="I477" s="252" t="s">
        <v>368</v>
      </c>
      <c r="J477" s="252" t="s">
        <v>368</v>
      </c>
      <c r="K477" s="252" t="s">
        <v>368</v>
      </c>
      <c r="L477" s="252" t="s">
        <v>368</v>
      </c>
      <c r="M477" s="252" t="s">
        <v>368</v>
      </c>
      <c r="N477" s="252" t="s">
        <v>368</v>
      </c>
      <c r="O477" s="252" t="s">
        <v>368</v>
      </c>
      <c r="P477" s="252" t="s">
        <v>368</v>
      </c>
      <c r="Q477" s="252" t="s">
        <v>368</v>
      </c>
      <c r="R477" s="252" t="s">
        <v>367</v>
      </c>
      <c r="S477" s="252" t="s">
        <v>368</v>
      </c>
      <c r="T477" s="252" t="s">
        <v>368</v>
      </c>
      <c r="U477" s="252" t="s">
        <v>368</v>
      </c>
      <c r="V477" s="252" t="s">
        <v>368</v>
      </c>
    </row>
    <row r="478" spans="1:22">
      <c r="A478" s="252">
        <v>212905</v>
      </c>
      <c r="B478" s="252" t="s">
        <v>81</v>
      </c>
      <c r="C478" s="252" t="s">
        <v>367</v>
      </c>
      <c r="D478" s="252" t="s">
        <v>368</v>
      </c>
      <c r="E478" s="252" t="s">
        <v>368</v>
      </c>
      <c r="F478" s="252" t="s">
        <v>366</v>
      </c>
      <c r="G478" s="252" t="s">
        <v>368</v>
      </c>
      <c r="H478" s="252" t="s">
        <v>368</v>
      </c>
      <c r="I478" s="252" t="s">
        <v>368</v>
      </c>
      <c r="J478" s="252" t="s">
        <v>368</v>
      </c>
      <c r="K478" s="252" t="s">
        <v>368</v>
      </c>
      <c r="L478" s="252" t="s">
        <v>368</v>
      </c>
      <c r="M478" s="252" t="s">
        <v>368</v>
      </c>
      <c r="N478" s="252" t="s">
        <v>368</v>
      </c>
      <c r="O478" s="252" t="s">
        <v>368</v>
      </c>
      <c r="P478" s="252" t="s">
        <v>368</v>
      </c>
      <c r="Q478" s="252" t="s">
        <v>368</v>
      </c>
      <c r="R478" s="252" t="s">
        <v>367</v>
      </c>
      <c r="S478" s="252" t="s">
        <v>368</v>
      </c>
      <c r="T478" s="252" t="s">
        <v>368</v>
      </c>
      <c r="U478" s="252" t="s">
        <v>368</v>
      </c>
      <c r="V478" s="252" t="s">
        <v>368</v>
      </c>
    </row>
    <row r="479" spans="1:22">
      <c r="A479" s="252">
        <v>213466</v>
      </c>
      <c r="B479" s="252" t="s">
        <v>81</v>
      </c>
      <c r="C479" s="252" t="s">
        <v>366</v>
      </c>
      <c r="D479" s="252" t="s">
        <v>368</v>
      </c>
      <c r="E479" s="252" t="s">
        <v>368</v>
      </c>
      <c r="F479" s="252" t="s">
        <v>368</v>
      </c>
      <c r="G479" s="252" t="s">
        <v>368</v>
      </c>
      <c r="H479" s="252" t="s">
        <v>366</v>
      </c>
      <c r="I479" s="252" t="s">
        <v>368</v>
      </c>
      <c r="J479" s="252" t="s">
        <v>368</v>
      </c>
      <c r="K479" s="252" t="s">
        <v>368</v>
      </c>
      <c r="L479" s="252" t="s">
        <v>368</v>
      </c>
      <c r="M479" s="252" t="s">
        <v>368</v>
      </c>
      <c r="N479" s="252" t="s">
        <v>368</v>
      </c>
      <c r="O479" s="252" t="s">
        <v>368</v>
      </c>
      <c r="P479" s="252" t="s">
        <v>368</v>
      </c>
      <c r="Q479" s="252" t="s">
        <v>368</v>
      </c>
      <c r="R479" s="252" t="s">
        <v>367</v>
      </c>
      <c r="S479" s="252" t="s">
        <v>368</v>
      </c>
      <c r="T479" s="252" t="s">
        <v>368</v>
      </c>
      <c r="U479" s="252" t="s">
        <v>368</v>
      </c>
      <c r="V479" s="252" t="s">
        <v>368</v>
      </c>
    </row>
    <row r="480" spans="1:22">
      <c r="A480" s="252">
        <v>212426</v>
      </c>
      <c r="B480" s="252" t="s">
        <v>81</v>
      </c>
      <c r="C480" s="252" t="s">
        <v>368</v>
      </c>
      <c r="D480" s="252" t="s">
        <v>368</v>
      </c>
      <c r="E480" s="252" t="s">
        <v>368</v>
      </c>
      <c r="F480" s="252" t="s">
        <v>367</v>
      </c>
      <c r="G480" s="252" t="s">
        <v>367</v>
      </c>
      <c r="H480" s="252" t="s">
        <v>367</v>
      </c>
      <c r="I480" s="252" t="s">
        <v>368</v>
      </c>
      <c r="J480" s="252" t="s">
        <v>368</v>
      </c>
      <c r="K480" s="252" t="s">
        <v>368</v>
      </c>
      <c r="L480" s="252" t="s">
        <v>366</v>
      </c>
      <c r="M480" s="252" t="s">
        <v>368</v>
      </c>
      <c r="N480" s="252" t="s">
        <v>368</v>
      </c>
      <c r="O480" s="252" t="s">
        <v>368</v>
      </c>
      <c r="P480" s="252" t="s">
        <v>368</v>
      </c>
      <c r="Q480" s="252" t="s">
        <v>368</v>
      </c>
      <c r="R480" s="252" t="s">
        <v>367</v>
      </c>
      <c r="S480" s="252" t="s">
        <v>368</v>
      </c>
      <c r="T480" s="252" t="s">
        <v>368</v>
      </c>
      <c r="U480" s="252" t="s">
        <v>368</v>
      </c>
      <c r="V480" s="252" t="s">
        <v>368</v>
      </c>
    </row>
    <row r="481" spans="1:22">
      <c r="A481" s="253">
        <v>212379</v>
      </c>
      <c r="B481" s="252" t="s">
        <v>81</v>
      </c>
      <c r="C481" s="252" t="s">
        <v>366</v>
      </c>
      <c r="D481" s="252" t="s">
        <v>366</v>
      </c>
      <c r="E481" s="252" t="s">
        <v>368</v>
      </c>
      <c r="F481" s="252" t="s">
        <v>366</v>
      </c>
      <c r="G481" s="252" t="s">
        <v>366</v>
      </c>
      <c r="H481" s="252" t="s">
        <v>368</v>
      </c>
      <c r="I481" s="252" t="s">
        <v>366</v>
      </c>
      <c r="J481" s="252" t="s">
        <v>368</v>
      </c>
      <c r="K481" s="252" t="s">
        <v>368</v>
      </c>
      <c r="L481" s="252" t="s">
        <v>366</v>
      </c>
      <c r="M481" s="252" t="s">
        <v>368</v>
      </c>
      <c r="N481" s="252" t="s">
        <v>368</v>
      </c>
      <c r="O481" s="252" t="s">
        <v>368</v>
      </c>
      <c r="P481" s="252" t="s">
        <v>368</v>
      </c>
      <c r="Q481" s="252" t="s">
        <v>368</v>
      </c>
      <c r="R481" s="252" t="s">
        <v>367</v>
      </c>
      <c r="S481" s="252" t="s">
        <v>368</v>
      </c>
      <c r="T481" s="252" t="s">
        <v>368</v>
      </c>
      <c r="U481" s="252" t="s">
        <v>368</v>
      </c>
      <c r="V481" s="252" t="s">
        <v>368</v>
      </c>
    </row>
    <row r="482" spans="1:22">
      <c r="A482" s="253">
        <v>211611</v>
      </c>
      <c r="B482" s="252" t="s">
        <v>81</v>
      </c>
      <c r="C482" s="252" t="s">
        <v>366</v>
      </c>
      <c r="D482" s="252" t="s">
        <v>368</v>
      </c>
      <c r="E482" s="252" t="s">
        <v>366</v>
      </c>
      <c r="F482" s="252" t="s">
        <v>366</v>
      </c>
      <c r="G482" s="252" t="s">
        <v>366</v>
      </c>
      <c r="H482" s="252" t="s">
        <v>368</v>
      </c>
      <c r="I482" s="252" t="s">
        <v>368</v>
      </c>
      <c r="J482" s="252" t="s">
        <v>366</v>
      </c>
      <c r="K482" s="252" t="s">
        <v>366</v>
      </c>
      <c r="L482" s="252" t="s">
        <v>366</v>
      </c>
      <c r="M482" s="252" t="s">
        <v>368</v>
      </c>
      <c r="N482" s="252" t="s">
        <v>368</v>
      </c>
      <c r="O482" s="252" t="s">
        <v>368</v>
      </c>
      <c r="P482" s="252" t="s">
        <v>368</v>
      </c>
      <c r="Q482" s="252" t="s">
        <v>368</v>
      </c>
      <c r="R482" s="252" t="s">
        <v>367</v>
      </c>
      <c r="S482" s="252" t="s">
        <v>368</v>
      </c>
      <c r="T482" s="252" t="s">
        <v>368</v>
      </c>
      <c r="U482" s="252" t="s">
        <v>368</v>
      </c>
      <c r="V482" s="252" t="s">
        <v>368</v>
      </c>
    </row>
    <row r="483" spans="1:22">
      <c r="A483" s="252">
        <v>212480</v>
      </c>
      <c r="B483" s="252" t="s">
        <v>81</v>
      </c>
      <c r="C483" s="252" t="s">
        <v>366</v>
      </c>
      <c r="D483" s="252" t="s">
        <v>368</v>
      </c>
      <c r="E483" s="252" t="s">
        <v>368</v>
      </c>
      <c r="F483" s="252" t="s">
        <v>366</v>
      </c>
      <c r="G483" s="252" t="s">
        <v>368</v>
      </c>
      <c r="H483" s="252" t="s">
        <v>366</v>
      </c>
      <c r="I483" s="252" t="s">
        <v>366</v>
      </c>
      <c r="J483" s="252" t="s">
        <v>367</v>
      </c>
      <c r="K483" s="252" t="s">
        <v>368</v>
      </c>
      <c r="L483" s="252" t="s">
        <v>368</v>
      </c>
      <c r="M483" s="252" t="s">
        <v>366</v>
      </c>
      <c r="N483" s="252" t="s">
        <v>368</v>
      </c>
      <c r="O483" s="252" t="s">
        <v>368</v>
      </c>
      <c r="P483" s="252" t="s">
        <v>368</v>
      </c>
      <c r="Q483" s="252" t="s">
        <v>368</v>
      </c>
      <c r="R483" s="252" t="s">
        <v>367</v>
      </c>
      <c r="S483" s="252" t="s">
        <v>368</v>
      </c>
      <c r="T483" s="252" t="s">
        <v>368</v>
      </c>
      <c r="U483" s="252" t="s">
        <v>368</v>
      </c>
      <c r="V483" s="252" t="s">
        <v>368</v>
      </c>
    </row>
    <row r="484" spans="1:22">
      <c r="A484" s="252">
        <v>214038</v>
      </c>
      <c r="B484" s="252" t="s">
        <v>81</v>
      </c>
      <c r="C484" s="252" t="s">
        <v>368</v>
      </c>
      <c r="D484" s="252" t="s">
        <v>368</v>
      </c>
      <c r="E484" s="252" t="s">
        <v>368</v>
      </c>
      <c r="F484" s="252" t="s">
        <v>368</v>
      </c>
      <c r="G484" s="252" t="s">
        <v>367</v>
      </c>
      <c r="H484" s="252" t="s">
        <v>368</v>
      </c>
      <c r="I484" s="252" t="s">
        <v>368</v>
      </c>
      <c r="J484" s="252" t="s">
        <v>368</v>
      </c>
      <c r="K484" s="252" t="s">
        <v>368</v>
      </c>
      <c r="L484" s="252" t="s">
        <v>368</v>
      </c>
      <c r="M484" s="252" t="s">
        <v>366</v>
      </c>
      <c r="N484" s="252" t="s">
        <v>368</v>
      </c>
      <c r="O484" s="252" t="s">
        <v>368</v>
      </c>
      <c r="P484" s="252" t="s">
        <v>368</v>
      </c>
      <c r="Q484" s="252" t="s">
        <v>368</v>
      </c>
      <c r="R484" s="252" t="s">
        <v>367</v>
      </c>
      <c r="S484" s="252" t="s">
        <v>368</v>
      </c>
      <c r="T484" s="252" t="s">
        <v>368</v>
      </c>
      <c r="U484" s="252" t="s">
        <v>368</v>
      </c>
      <c r="V484" s="252" t="s">
        <v>368</v>
      </c>
    </row>
    <row r="485" spans="1:22">
      <c r="A485" s="252">
        <v>213658</v>
      </c>
      <c r="B485" s="252" t="s">
        <v>81</v>
      </c>
      <c r="C485" s="252" t="s">
        <v>368</v>
      </c>
      <c r="D485" s="252" t="s">
        <v>368</v>
      </c>
      <c r="E485" s="252" t="s">
        <v>368</v>
      </c>
      <c r="F485" s="252" t="s">
        <v>368</v>
      </c>
      <c r="G485" s="252" t="s">
        <v>367</v>
      </c>
      <c r="H485" s="252" t="s">
        <v>368</v>
      </c>
      <c r="I485" s="252" t="s">
        <v>368</v>
      </c>
      <c r="J485" s="252" t="s">
        <v>368</v>
      </c>
      <c r="K485" s="252" t="s">
        <v>368</v>
      </c>
      <c r="L485" s="252" t="s">
        <v>368</v>
      </c>
      <c r="M485" s="252" t="s">
        <v>366</v>
      </c>
      <c r="N485" s="252" t="s">
        <v>368</v>
      </c>
      <c r="O485" s="252" t="s">
        <v>368</v>
      </c>
      <c r="P485" s="252" t="s">
        <v>368</v>
      </c>
      <c r="Q485" s="252" t="s">
        <v>368</v>
      </c>
      <c r="R485" s="252" t="s">
        <v>367</v>
      </c>
      <c r="S485" s="252" t="s">
        <v>368</v>
      </c>
      <c r="T485" s="252" t="s">
        <v>368</v>
      </c>
      <c r="U485" s="252" t="s">
        <v>368</v>
      </c>
      <c r="V485" s="252" t="s">
        <v>368</v>
      </c>
    </row>
    <row r="486" spans="1:22">
      <c r="A486" s="252">
        <v>213907</v>
      </c>
      <c r="B486" s="252" t="s">
        <v>81</v>
      </c>
      <c r="C486" s="252" t="s">
        <v>367</v>
      </c>
      <c r="D486" s="252" t="s">
        <v>368</v>
      </c>
      <c r="E486" s="252" t="s">
        <v>368</v>
      </c>
      <c r="F486" s="252" t="s">
        <v>368</v>
      </c>
      <c r="G486" s="252" t="s">
        <v>368</v>
      </c>
      <c r="H486" s="252" t="s">
        <v>368</v>
      </c>
      <c r="I486" s="252" t="s">
        <v>368</v>
      </c>
      <c r="J486" s="252" t="s">
        <v>368</v>
      </c>
      <c r="K486" s="252" t="s">
        <v>368</v>
      </c>
      <c r="L486" s="252" t="s">
        <v>368</v>
      </c>
      <c r="M486" s="252" t="s">
        <v>366</v>
      </c>
      <c r="N486" s="252" t="s">
        <v>368</v>
      </c>
      <c r="O486" s="252" t="s">
        <v>368</v>
      </c>
      <c r="P486" s="252" t="s">
        <v>368</v>
      </c>
      <c r="Q486" s="252" t="s">
        <v>368</v>
      </c>
      <c r="R486" s="252" t="s">
        <v>367</v>
      </c>
      <c r="S486" s="252" t="s">
        <v>368</v>
      </c>
      <c r="T486" s="252" t="s">
        <v>368</v>
      </c>
      <c r="U486" s="252" t="s">
        <v>368</v>
      </c>
      <c r="V486" s="252" t="s">
        <v>368</v>
      </c>
    </row>
    <row r="487" spans="1:22">
      <c r="A487" s="252">
        <v>213523</v>
      </c>
      <c r="B487" s="252" t="s">
        <v>81</v>
      </c>
      <c r="C487" s="252" t="s">
        <v>368</v>
      </c>
      <c r="D487" s="252" t="s">
        <v>366</v>
      </c>
      <c r="E487" s="252" t="s">
        <v>366</v>
      </c>
      <c r="F487" s="252" t="s">
        <v>368</v>
      </c>
      <c r="G487" s="252" t="s">
        <v>366</v>
      </c>
      <c r="H487" s="252" t="s">
        <v>368</v>
      </c>
      <c r="I487" s="252" t="s">
        <v>368</v>
      </c>
      <c r="J487" s="252" t="s">
        <v>368</v>
      </c>
      <c r="K487" s="252" t="s">
        <v>368</v>
      </c>
      <c r="L487" s="252" t="s">
        <v>368</v>
      </c>
      <c r="M487" s="252" t="s">
        <v>366</v>
      </c>
      <c r="N487" s="252" t="s">
        <v>368</v>
      </c>
      <c r="O487" s="252" t="s">
        <v>368</v>
      </c>
      <c r="P487" s="252" t="s">
        <v>368</v>
      </c>
      <c r="Q487" s="252" t="s">
        <v>368</v>
      </c>
      <c r="R487" s="252" t="s">
        <v>367</v>
      </c>
      <c r="S487" s="252" t="s">
        <v>368</v>
      </c>
      <c r="T487" s="252" t="s">
        <v>368</v>
      </c>
      <c r="U487" s="252" t="s">
        <v>368</v>
      </c>
      <c r="V487" s="252" t="s">
        <v>368</v>
      </c>
    </row>
    <row r="488" spans="1:22">
      <c r="A488" s="252">
        <v>213260</v>
      </c>
      <c r="B488" s="252" t="s">
        <v>81</v>
      </c>
      <c r="C488" s="252" t="s">
        <v>368</v>
      </c>
      <c r="D488" s="252" t="s">
        <v>366</v>
      </c>
      <c r="E488" s="252" t="s">
        <v>366</v>
      </c>
      <c r="F488" s="252" t="s">
        <v>366</v>
      </c>
      <c r="G488" s="252" t="s">
        <v>367</v>
      </c>
      <c r="H488" s="252" t="s">
        <v>368</v>
      </c>
      <c r="I488" s="252" t="s">
        <v>368</v>
      </c>
      <c r="J488" s="252" t="s">
        <v>366</v>
      </c>
      <c r="K488" s="252" t="s">
        <v>368</v>
      </c>
      <c r="L488" s="252" t="s">
        <v>368</v>
      </c>
      <c r="M488" s="252" t="s">
        <v>366</v>
      </c>
      <c r="N488" s="252" t="s">
        <v>366</v>
      </c>
      <c r="O488" s="252" t="s">
        <v>368</v>
      </c>
      <c r="P488" s="252" t="s">
        <v>368</v>
      </c>
      <c r="Q488" s="252" t="s">
        <v>368</v>
      </c>
      <c r="R488" s="252" t="s">
        <v>367</v>
      </c>
      <c r="S488" s="252" t="s">
        <v>368</v>
      </c>
      <c r="T488" s="252" t="s">
        <v>368</v>
      </c>
      <c r="U488" s="252" t="s">
        <v>368</v>
      </c>
      <c r="V488" s="252" t="s">
        <v>368</v>
      </c>
    </row>
    <row r="489" spans="1:22">
      <c r="A489" s="253">
        <v>211786</v>
      </c>
      <c r="B489" s="252" t="s">
        <v>81</v>
      </c>
      <c r="C489" s="252" t="s">
        <v>366</v>
      </c>
      <c r="D489" s="252" t="s">
        <v>366</v>
      </c>
      <c r="E489" s="252" t="s">
        <v>366</v>
      </c>
      <c r="F489" s="252" t="s">
        <v>368</v>
      </c>
      <c r="G489" s="252" t="s">
        <v>368</v>
      </c>
      <c r="H489" s="252" t="s">
        <v>368</v>
      </c>
      <c r="I489" s="252" t="s">
        <v>366</v>
      </c>
      <c r="J489" s="252" t="s">
        <v>366</v>
      </c>
      <c r="K489" s="252" t="s">
        <v>368</v>
      </c>
      <c r="L489" s="252" t="s">
        <v>368</v>
      </c>
      <c r="M489" s="252" t="s">
        <v>366</v>
      </c>
      <c r="N489" s="252" t="s">
        <v>366</v>
      </c>
      <c r="O489" s="252" t="s">
        <v>368</v>
      </c>
      <c r="P489" s="252" t="s">
        <v>368</v>
      </c>
      <c r="Q489" s="252" t="s">
        <v>368</v>
      </c>
      <c r="R489" s="252" t="s">
        <v>367</v>
      </c>
      <c r="S489" s="252" t="s">
        <v>368</v>
      </c>
      <c r="T489" s="252" t="s">
        <v>368</v>
      </c>
      <c r="U489" s="252" t="s">
        <v>368</v>
      </c>
      <c r="V489" s="252" t="s">
        <v>368</v>
      </c>
    </row>
    <row r="490" spans="1:22">
      <c r="A490" s="252">
        <v>212890</v>
      </c>
      <c r="B490" s="252" t="s">
        <v>81</v>
      </c>
      <c r="C490" s="252" t="s">
        <v>368</v>
      </c>
      <c r="D490" s="252" t="s">
        <v>368</v>
      </c>
      <c r="E490" s="252" t="s">
        <v>368</v>
      </c>
      <c r="F490" s="252" t="s">
        <v>366</v>
      </c>
      <c r="G490" s="252" t="s">
        <v>366</v>
      </c>
      <c r="H490" s="252" t="s">
        <v>367</v>
      </c>
      <c r="I490" s="252" t="s">
        <v>368</v>
      </c>
      <c r="J490" s="252" t="s">
        <v>368</v>
      </c>
      <c r="K490" s="252" t="s">
        <v>368</v>
      </c>
      <c r="L490" s="252" t="s">
        <v>366</v>
      </c>
      <c r="M490" s="252" t="s">
        <v>366</v>
      </c>
      <c r="N490" s="252" t="s">
        <v>366</v>
      </c>
      <c r="O490" s="252" t="s">
        <v>368</v>
      </c>
      <c r="P490" s="252" t="s">
        <v>368</v>
      </c>
      <c r="Q490" s="252" t="s">
        <v>368</v>
      </c>
      <c r="R490" s="252" t="s">
        <v>367</v>
      </c>
      <c r="S490" s="252" t="s">
        <v>368</v>
      </c>
      <c r="T490" s="252" t="s">
        <v>368</v>
      </c>
      <c r="U490" s="252" t="s">
        <v>368</v>
      </c>
      <c r="V490" s="252" t="s">
        <v>368</v>
      </c>
    </row>
    <row r="491" spans="1:22">
      <c r="A491" s="252">
        <v>214191</v>
      </c>
      <c r="B491" s="252" t="s">
        <v>81</v>
      </c>
      <c r="C491" s="252" t="s">
        <v>368</v>
      </c>
      <c r="D491" s="252" t="s">
        <v>368</v>
      </c>
      <c r="E491" s="252" t="s">
        <v>368</v>
      </c>
      <c r="F491" s="252" t="s">
        <v>368</v>
      </c>
      <c r="G491" s="252" t="s">
        <v>366</v>
      </c>
      <c r="H491" s="252" t="s">
        <v>368</v>
      </c>
      <c r="I491" s="252" t="s">
        <v>368</v>
      </c>
      <c r="J491" s="252" t="s">
        <v>368</v>
      </c>
      <c r="K491" s="252" t="s">
        <v>368</v>
      </c>
      <c r="L491" s="252" t="s">
        <v>368</v>
      </c>
      <c r="M491" s="252" t="s">
        <v>366</v>
      </c>
      <c r="N491" s="252" t="s">
        <v>366</v>
      </c>
      <c r="O491" s="252" t="s">
        <v>366</v>
      </c>
      <c r="P491" s="252" t="s">
        <v>368</v>
      </c>
      <c r="Q491" s="252" t="s">
        <v>368</v>
      </c>
      <c r="R491" s="252" t="s">
        <v>367</v>
      </c>
      <c r="S491" s="252" t="s">
        <v>368</v>
      </c>
      <c r="T491" s="252" t="s">
        <v>368</v>
      </c>
      <c r="U491" s="252" t="s">
        <v>368</v>
      </c>
      <c r="V491" s="252" t="s">
        <v>368</v>
      </c>
    </row>
    <row r="492" spans="1:22">
      <c r="A492" s="252">
        <v>214478</v>
      </c>
      <c r="B492" s="252" t="s">
        <v>81</v>
      </c>
      <c r="C492" s="252" t="s">
        <v>368</v>
      </c>
      <c r="D492" s="252" t="s">
        <v>368</v>
      </c>
      <c r="E492" s="252" t="s">
        <v>368</v>
      </c>
      <c r="F492" s="252" t="s">
        <v>368</v>
      </c>
      <c r="G492" s="252" t="s">
        <v>366</v>
      </c>
      <c r="H492" s="252" t="s">
        <v>368</v>
      </c>
      <c r="I492" s="252" t="s">
        <v>368</v>
      </c>
      <c r="J492" s="252" t="s">
        <v>367</v>
      </c>
      <c r="K492" s="252" t="s">
        <v>368</v>
      </c>
      <c r="L492" s="252" t="s">
        <v>368</v>
      </c>
      <c r="M492" s="252" t="s">
        <v>367</v>
      </c>
      <c r="N492" s="252" t="s">
        <v>368</v>
      </c>
      <c r="O492" s="252" t="s">
        <v>368</v>
      </c>
      <c r="P492" s="252" t="s">
        <v>366</v>
      </c>
      <c r="Q492" s="252" t="s">
        <v>368</v>
      </c>
      <c r="R492" s="252" t="s">
        <v>367</v>
      </c>
      <c r="S492" s="252" t="s">
        <v>368</v>
      </c>
      <c r="T492" s="252" t="s">
        <v>368</v>
      </c>
      <c r="U492" s="252" t="s">
        <v>368</v>
      </c>
      <c r="V492" s="252" t="s">
        <v>368</v>
      </c>
    </row>
    <row r="493" spans="1:22">
      <c r="A493" s="252">
        <v>213557</v>
      </c>
      <c r="B493" s="252" t="s">
        <v>81</v>
      </c>
      <c r="C493" s="252" t="s">
        <v>368</v>
      </c>
      <c r="D493" s="252" t="s">
        <v>368</v>
      </c>
      <c r="E493" s="252" t="s">
        <v>368</v>
      </c>
      <c r="F493" s="252" t="s">
        <v>366</v>
      </c>
      <c r="G493" s="252" t="s">
        <v>368</v>
      </c>
      <c r="H493" s="252" t="s">
        <v>368</v>
      </c>
      <c r="I493" s="252" t="s">
        <v>368</v>
      </c>
      <c r="J493" s="252" t="s">
        <v>368</v>
      </c>
      <c r="K493" s="252" t="s">
        <v>368</v>
      </c>
      <c r="L493" s="252" t="s">
        <v>368</v>
      </c>
      <c r="M493" s="252" t="s">
        <v>368</v>
      </c>
      <c r="N493" s="252" t="s">
        <v>368</v>
      </c>
      <c r="O493" s="252" t="s">
        <v>368</v>
      </c>
      <c r="P493" s="252" t="s">
        <v>366</v>
      </c>
      <c r="Q493" s="252" t="s">
        <v>368</v>
      </c>
      <c r="R493" s="252" t="s">
        <v>367</v>
      </c>
      <c r="S493" s="252" t="s">
        <v>368</v>
      </c>
      <c r="T493" s="252" t="s">
        <v>368</v>
      </c>
      <c r="U493" s="252" t="s">
        <v>368</v>
      </c>
      <c r="V493" s="252" t="s">
        <v>368</v>
      </c>
    </row>
    <row r="494" spans="1:22">
      <c r="A494" s="252">
        <v>212020</v>
      </c>
      <c r="B494" s="252" t="s">
        <v>81</v>
      </c>
      <c r="C494" s="252" t="s">
        <v>368</v>
      </c>
      <c r="D494" s="252" t="s">
        <v>368</v>
      </c>
      <c r="E494" s="252" t="s">
        <v>368</v>
      </c>
      <c r="F494" s="252" t="s">
        <v>366</v>
      </c>
      <c r="G494" s="252" t="s">
        <v>367</v>
      </c>
      <c r="H494" s="252" t="s">
        <v>366</v>
      </c>
      <c r="I494" s="252" t="s">
        <v>368</v>
      </c>
      <c r="J494" s="252" t="s">
        <v>368</v>
      </c>
      <c r="K494" s="252" t="s">
        <v>366</v>
      </c>
      <c r="L494" s="252" t="s">
        <v>368</v>
      </c>
      <c r="M494" s="252" t="s">
        <v>368</v>
      </c>
      <c r="N494" s="252" t="s">
        <v>368</v>
      </c>
      <c r="O494" s="252" t="s">
        <v>368</v>
      </c>
      <c r="P494" s="252" t="s">
        <v>366</v>
      </c>
      <c r="Q494" s="252" t="s">
        <v>368</v>
      </c>
      <c r="R494" s="252" t="s">
        <v>367</v>
      </c>
      <c r="S494" s="252" t="s">
        <v>368</v>
      </c>
      <c r="T494" s="252" t="s">
        <v>368</v>
      </c>
      <c r="U494" s="252" t="s">
        <v>368</v>
      </c>
      <c r="V494" s="252" t="s">
        <v>368</v>
      </c>
    </row>
    <row r="495" spans="1:22">
      <c r="A495" s="252">
        <v>214488</v>
      </c>
      <c r="B495" s="252" t="s">
        <v>81</v>
      </c>
      <c r="C495" s="252" t="s">
        <v>368</v>
      </c>
      <c r="D495" s="252" t="s">
        <v>368</v>
      </c>
      <c r="E495" s="252" t="s">
        <v>366</v>
      </c>
      <c r="F495" s="252" t="s">
        <v>368</v>
      </c>
      <c r="G495" s="252" t="s">
        <v>368</v>
      </c>
      <c r="H495" s="252" t="s">
        <v>368</v>
      </c>
      <c r="I495" s="252" t="s">
        <v>368</v>
      </c>
      <c r="J495" s="252" t="s">
        <v>368</v>
      </c>
      <c r="K495" s="252" t="s">
        <v>368</v>
      </c>
      <c r="L495" s="252" t="s">
        <v>368</v>
      </c>
      <c r="M495" s="252" t="s">
        <v>366</v>
      </c>
      <c r="N495" s="252" t="s">
        <v>368</v>
      </c>
      <c r="O495" s="252" t="s">
        <v>368</v>
      </c>
      <c r="P495" s="252" t="s">
        <v>366</v>
      </c>
      <c r="Q495" s="252" t="s">
        <v>368</v>
      </c>
      <c r="R495" s="252" t="s">
        <v>367</v>
      </c>
      <c r="S495" s="252" t="s">
        <v>368</v>
      </c>
      <c r="T495" s="252" t="s">
        <v>368</v>
      </c>
      <c r="U495" s="252" t="s">
        <v>368</v>
      </c>
      <c r="V495" s="252" t="s">
        <v>368</v>
      </c>
    </row>
    <row r="496" spans="1:22">
      <c r="A496" s="252">
        <v>213528</v>
      </c>
      <c r="B496" s="252" t="s">
        <v>81</v>
      </c>
      <c r="C496" s="252" t="s">
        <v>368</v>
      </c>
      <c r="D496" s="252" t="s">
        <v>368</v>
      </c>
      <c r="E496" s="252" t="s">
        <v>368</v>
      </c>
      <c r="F496" s="252" t="s">
        <v>368</v>
      </c>
      <c r="G496" s="252" t="s">
        <v>366</v>
      </c>
      <c r="H496" s="252" t="s">
        <v>368</v>
      </c>
      <c r="I496" s="252" t="s">
        <v>368</v>
      </c>
      <c r="J496" s="252" t="s">
        <v>368</v>
      </c>
      <c r="K496" s="252" t="s">
        <v>366</v>
      </c>
      <c r="L496" s="252" t="s">
        <v>368</v>
      </c>
      <c r="M496" s="252" t="s">
        <v>367</v>
      </c>
      <c r="N496" s="252" t="s">
        <v>368</v>
      </c>
      <c r="O496" s="252" t="s">
        <v>366</v>
      </c>
      <c r="P496" s="252" t="s">
        <v>366</v>
      </c>
      <c r="Q496" s="252" t="s">
        <v>368</v>
      </c>
      <c r="R496" s="252" t="s">
        <v>367</v>
      </c>
      <c r="S496" s="252" t="s">
        <v>368</v>
      </c>
      <c r="T496" s="252" t="s">
        <v>368</v>
      </c>
      <c r="U496" s="252" t="s">
        <v>368</v>
      </c>
      <c r="V496" s="252" t="s">
        <v>368</v>
      </c>
    </row>
    <row r="497" spans="1:22">
      <c r="A497" s="252">
        <v>212118</v>
      </c>
      <c r="B497" s="252" t="s">
        <v>81</v>
      </c>
      <c r="C497" s="252" t="s">
        <v>366</v>
      </c>
      <c r="D497" s="252" t="s">
        <v>368</v>
      </c>
      <c r="E497" s="252" t="s">
        <v>366</v>
      </c>
      <c r="F497" s="252" t="s">
        <v>366</v>
      </c>
      <c r="G497" s="252" t="s">
        <v>368</v>
      </c>
      <c r="H497" s="252" t="s">
        <v>366</v>
      </c>
      <c r="I497" s="252" t="s">
        <v>366</v>
      </c>
      <c r="J497" s="252" t="s">
        <v>366</v>
      </c>
      <c r="K497" s="252" t="s">
        <v>368</v>
      </c>
      <c r="L497" s="252" t="s">
        <v>367</v>
      </c>
      <c r="M497" s="252" t="s">
        <v>368</v>
      </c>
      <c r="N497" s="252" t="s">
        <v>368</v>
      </c>
      <c r="O497" s="252" t="s">
        <v>366</v>
      </c>
      <c r="P497" s="252" t="s">
        <v>366</v>
      </c>
      <c r="Q497" s="252" t="s">
        <v>368</v>
      </c>
      <c r="R497" s="252" t="s">
        <v>367</v>
      </c>
      <c r="S497" s="252" t="s">
        <v>368</v>
      </c>
      <c r="T497" s="252" t="s">
        <v>368</v>
      </c>
      <c r="U497" s="252" t="s">
        <v>368</v>
      </c>
      <c r="V497" s="252" t="s">
        <v>368</v>
      </c>
    </row>
    <row r="498" spans="1:22">
      <c r="A498" s="252">
        <v>214250</v>
      </c>
      <c r="B498" s="252" t="s">
        <v>81</v>
      </c>
      <c r="C498" s="252" t="s">
        <v>368</v>
      </c>
      <c r="D498" s="252" t="s">
        <v>368</v>
      </c>
      <c r="E498" s="252" t="s">
        <v>368</v>
      </c>
      <c r="F498" s="252" t="s">
        <v>368</v>
      </c>
      <c r="G498" s="252" t="s">
        <v>367</v>
      </c>
      <c r="H498" s="252" t="s">
        <v>367</v>
      </c>
      <c r="I498" s="252" t="s">
        <v>368</v>
      </c>
      <c r="J498" s="252" t="s">
        <v>368</v>
      </c>
      <c r="K498" s="252" t="s">
        <v>368</v>
      </c>
      <c r="L498" s="252" t="s">
        <v>368</v>
      </c>
      <c r="M498" s="252" t="s">
        <v>368</v>
      </c>
      <c r="N498" s="252" t="s">
        <v>368</v>
      </c>
      <c r="O498" s="252" t="s">
        <v>368</v>
      </c>
      <c r="P498" s="252" t="s">
        <v>367</v>
      </c>
      <c r="Q498" s="252" t="s">
        <v>366</v>
      </c>
      <c r="R498" s="252" t="s">
        <v>367</v>
      </c>
      <c r="S498" s="252" t="s">
        <v>368</v>
      </c>
      <c r="T498" s="252" t="s">
        <v>368</v>
      </c>
      <c r="U498" s="252" t="s">
        <v>368</v>
      </c>
      <c r="V498" s="252" t="s">
        <v>368</v>
      </c>
    </row>
    <row r="499" spans="1:22">
      <c r="A499" s="252">
        <v>212938</v>
      </c>
      <c r="B499" s="252" t="s">
        <v>81</v>
      </c>
      <c r="C499" s="252" t="s">
        <v>368</v>
      </c>
      <c r="D499" s="252" t="s">
        <v>368</v>
      </c>
      <c r="E499" s="252" t="s">
        <v>368</v>
      </c>
      <c r="F499" s="252" t="s">
        <v>368</v>
      </c>
      <c r="G499" s="252" t="s">
        <v>368</v>
      </c>
      <c r="H499" s="252" t="s">
        <v>367</v>
      </c>
      <c r="I499" s="252" t="s">
        <v>368</v>
      </c>
      <c r="J499" s="252" t="s">
        <v>368</v>
      </c>
      <c r="K499" s="252" t="s">
        <v>368</v>
      </c>
      <c r="L499" s="252" t="s">
        <v>368</v>
      </c>
      <c r="M499" s="252" t="s">
        <v>368</v>
      </c>
      <c r="N499" s="252" t="s">
        <v>368</v>
      </c>
      <c r="O499" s="252" t="s">
        <v>368</v>
      </c>
      <c r="P499" s="252" t="s">
        <v>367</v>
      </c>
      <c r="Q499" s="252" t="s">
        <v>366</v>
      </c>
      <c r="R499" s="252" t="s">
        <v>367</v>
      </c>
      <c r="S499" s="252" t="s">
        <v>368</v>
      </c>
      <c r="T499" s="252" t="s">
        <v>368</v>
      </c>
      <c r="U499" s="252" t="s">
        <v>368</v>
      </c>
      <c r="V499" s="252" t="s">
        <v>368</v>
      </c>
    </row>
    <row r="500" spans="1:22">
      <c r="A500" s="252">
        <v>212185</v>
      </c>
      <c r="B500" s="252" t="s">
        <v>81</v>
      </c>
      <c r="C500" s="252" t="s">
        <v>368</v>
      </c>
      <c r="D500" s="252" t="s">
        <v>366</v>
      </c>
      <c r="E500" s="252" t="s">
        <v>368</v>
      </c>
      <c r="F500" s="252" t="s">
        <v>366</v>
      </c>
      <c r="G500" s="252" t="s">
        <v>368</v>
      </c>
      <c r="H500" s="252" t="s">
        <v>367</v>
      </c>
      <c r="I500" s="252" t="s">
        <v>368</v>
      </c>
      <c r="J500" s="252" t="s">
        <v>366</v>
      </c>
      <c r="K500" s="252" t="s">
        <v>367</v>
      </c>
      <c r="L500" s="252" t="s">
        <v>368</v>
      </c>
      <c r="M500" s="252" t="s">
        <v>366</v>
      </c>
      <c r="N500" s="252" t="s">
        <v>368</v>
      </c>
      <c r="O500" s="252" t="s">
        <v>368</v>
      </c>
      <c r="P500" s="252" t="s">
        <v>367</v>
      </c>
      <c r="Q500" s="252" t="s">
        <v>366</v>
      </c>
      <c r="R500" s="252" t="s">
        <v>367</v>
      </c>
      <c r="S500" s="252" t="s">
        <v>368</v>
      </c>
      <c r="T500" s="252" t="s">
        <v>368</v>
      </c>
      <c r="U500" s="252" t="s">
        <v>368</v>
      </c>
      <c r="V500" s="252" t="s">
        <v>368</v>
      </c>
    </row>
    <row r="501" spans="1:22">
      <c r="A501" s="252">
        <v>211687</v>
      </c>
      <c r="B501" s="252" t="s">
        <v>81</v>
      </c>
      <c r="C501" s="252" t="s">
        <v>366</v>
      </c>
      <c r="D501" s="252" t="s">
        <v>368</v>
      </c>
      <c r="E501" s="252" t="s">
        <v>366</v>
      </c>
      <c r="F501" s="252" t="s">
        <v>368</v>
      </c>
      <c r="G501" s="252" t="s">
        <v>366</v>
      </c>
      <c r="H501" s="252" t="s">
        <v>367</v>
      </c>
      <c r="I501" s="252" t="s">
        <v>366</v>
      </c>
      <c r="J501" s="252" t="s">
        <v>368</v>
      </c>
      <c r="K501" s="252" t="s">
        <v>368</v>
      </c>
      <c r="L501" s="252" t="s">
        <v>368</v>
      </c>
      <c r="M501" s="252" t="s">
        <v>366</v>
      </c>
      <c r="N501" s="252" t="s">
        <v>368</v>
      </c>
      <c r="O501" s="252" t="s">
        <v>368</v>
      </c>
      <c r="P501" s="252" t="s">
        <v>367</v>
      </c>
      <c r="Q501" s="252" t="s">
        <v>366</v>
      </c>
      <c r="R501" s="252" t="s">
        <v>367</v>
      </c>
      <c r="S501" s="252" t="s">
        <v>368</v>
      </c>
      <c r="T501" s="252" t="s">
        <v>368</v>
      </c>
      <c r="U501" s="252" t="s">
        <v>368</v>
      </c>
      <c r="V501" s="252" t="s">
        <v>368</v>
      </c>
    </row>
    <row r="502" spans="1:22">
      <c r="A502" s="252">
        <v>213224</v>
      </c>
      <c r="B502" s="252" t="s">
        <v>81</v>
      </c>
      <c r="C502" s="252" t="s">
        <v>368</v>
      </c>
      <c r="D502" s="252" t="s">
        <v>368</v>
      </c>
      <c r="E502" s="252" t="s">
        <v>366</v>
      </c>
      <c r="F502" s="252" t="s">
        <v>368</v>
      </c>
      <c r="G502" s="252" t="s">
        <v>368</v>
      </c>
      <c r="H502" s="252" t="s">
        <v>368</v>
      </c>
      <c r="I502" s="252" t="s">
        <v>368</v>
      </c>
      <c r="J502" s="252" t="s">
        <v>366</v>
      </c>
      <c r="K502" s="252" t="s">
        <v>368</v>
      </c>
      <c r="L502" s="252" t="s">
        <v>368</v>
      </c>
      <c r="M502" s="252" t="s">
        <v>366</v>
      </c>
      <c r="N502" s="252" t="s">
        <v>368</v>
      </c>
      <c r="O502" s="252" t="s">
        <v>368</v>
      </c>
      <c r="P502" s="252" t="s">
        <v>367</v>
      </c>
      <c r="Q502" s="252" t="s">
        <v>366</v>
      </c>
      <c r="R502" s="252" t="s">
        <v>367</v>
      </c>
      <c r="S502" s="252" t="s">
        <v>368</v>
      </c>
      <c r="T502" s="252" t="s">
        <v>368</v>
      </c>
      <c r="U502" s="252" t="s">
        <v>368</v>
      </c>
      <c r="V502" s="252" t="s">
        <v>368</v>
      </c>
    </row>
    <row r="503" spans="1:22">
      <c r="A503" s="252">
        <v>212784</v>
      </c>
      <c r="B503" s="252" t="s">
        <v>81</v>
      </c>
      <c r="C503" s="252" t="s">
        <v>368</v>
      </c>
      <c r="D503" s="252" t="s">
        <v>368</v>
      </c>
      <c r="E503" s="252" t="s">
        <v>368</v>
      </c>
      <c r="F503" s="252" t="s">
        <v>366</v>
      </c>
      <c r="G503" s="252" t="s">
        <v>366</v>
      </c>
      <c r="H503" s="252" t="s">
        <v>368</v>
      </c>
      <c r="I503" s="252" t="s">
        <v>366</v>
      </c>
      <c r="J503" s="252" t="s">
        <v>366</v>
      </c>
      <c r="K503" s="252" t="s">
        <v>368</v>
      </c>
      <c r="L503" s="252" t="s">
        <v>368</v>
      </c>
      <c r="M503" s="252" t="s">
        <v>366</v>
      </c>
      <c r="N503" s="252" t="s">
        <v>368</v>
      </c>
      <c r="O503" s="252" t="s">
        <v>368</v>
      </c>
      <c r="P503" s="252" t="s">
        <v>367</v>
      </c>
      <c r="Q503" s="252" t="s">
        <v>366</v>
      </c>
      <c r="R503" s="252" t="s">
        <v>367</v>
      </c>
      <c r="S503" s="252" t="s">
        <v>368</v>
      </c>
      <c r="T503" s="252" t="s">
        <v>368</v>
      </c>
      <c r="U503" s="252" t="s">
        <v>368</v>
      </c>
      <c r="V503" s="252" t="s">
        <v>368</v>
      </c>
    </row>
    <row r="504" spans="1:22">
      <c r="A504" s="252">
        <v>214007</v>
      </c>
      <c r="B504" s="252" t="s">
        <v>81</v>
      </c>
      <c r="C504" s="252" t="s">
        <v>368</v>
      </c>
      <c r="D504" s="252" t="s">
        <v>368</v>
      </c>
      <c r="E504" s="252" t="s">
        <v>368</v>
      </c>
      <c r="F504" s="252" t="s">
        <v>368</v>
      </c>
      <c r="G504" s="252" t="s">
        <v>367</v>
      </c>
      <c r="H504" s="252" t="s">
        <v>367</v>
      </c>
      <c r="I504" s="252" t="s">
        <v>368</v>
      </c>
      <c r="J504" s="252" t="s">
        <v>368</v>
      </c>
      <c r="K504" s="252" t="s">
        <v>366</v>
      </c>
      <c r="L504" s="252" t="s">
        <v>368</v>
      </c>
      <c r="M504" s="252" t="s">
        <v>366</v>
      </c>
      <c r="N504" s="252" t="s">
        <v>368</v>
      </c>
      <c r="O504" s="252" t="s">
        <v>368</v>
      </c>
      <c r="P504" s="252" t="s">
        <v>367</v>
      </c>
      <c r="Q504" s="252" t="s">
        <v>366</v>
      </c>
      <c r="R504" s="252" t="s">
        <v>367</v>
      </c>
      <c r="S504" s="252" t="s">
        <v>368</v>
      </c>
      <c r="T504" s="252" t="s">
        <v>368</v>
      </c>
      <c r="U504" s="252" t="s">
        <v>368</v>
      </c>
      <c r="V504" s="252" t="s">
        <v>368</v>
      </c>
    </row>
    <row r="505" spans="1:22">
      <c r="A505" s="252">
        <v>212554</v>
      </c>
      <c r="B505" s="252" t="s">
        <v>81</v>
      </c>
      <c r="C505" s="252" t="s">
        <v>368</v>
      </c>
      <c r="D505" s="252" t="s">
        <v>368</v>
      </c>
      <c r="E505" s="252" t="s">
        <v>368</v>
      </c>
      <c r="F505" s="252" t="s">
        <v>366</v>
      </c>
      <c r="G505" s="252" t="s">
        <v>368</v>
      </c>
      <c r="H505" s="252" t="s">
        <v>368</v>
      </c>
      <c r="I505" s="252" t="s">
        <v>367</v>
      </c>
      <c r="J505" s="252" t="s">
        <v>368</v>
      </c>
      <c r="K505" s="252" t="s">
        <v>368</v>
      </c>
      <c r="L505" s="252" t="s">
        <v>368</v>
      </c>
      <c r="M505" s="252" t="s">
        <v>366</v>
      </c>
      <c r="N505" s="252" t="s">
        <v>366</v>
      </c>
      <c r="O505" s="252" t="s">
        <v>368</v>
      </c>
      <c r="P505" s="252" t="s">
        <v>367</v>
      </c>
      <c r="Q505" s="252" t="s">
        <v>366</v>
      </c>
      <c r="R505" s="252" t="s">
        <v>367</v>
      </c>
      <c r="S505" s="252" t="s">
        <v>368</v>
      </c>
      <c r="T505" s="252" t="s">
        <v>368</v>
      </c>
      <c r="U505" s="252" t="s">
        <v>368</v>
      </c>
      <c r="V505" s="252" t="s">
        <v>368</v>
      </c>
    </row>
    <row r="506" spans="1:22">
      <c r="A506" s="252">
        <v>212264</v>
      </c>
      <c r="B506" s="252" t="s">
        <v>81</v>
      </c>
      <c r="C506" s="252" t="s">
        <v>366</v>
      </c>
      <c r="D506" s="252" t="s">
        <v>368</v>
      </c>
      <c r="E506" s="252" t="s">
        <v>366</v>
      </c>
      <c r="F506" s="252" t="s">
        <v>366</v>
      </c>
      <c r="G506" s="252" t="s">
        <v>367</v>
      </c>
      <c r="H506" s="252" t="s">
        <v>368</v>
      </c>
      <c r="I506" s="252" t="s">
        <v>366</v>
      </c>
      <c r="J506" s="252" t="s">
        <v>366</v>
      </c>
      <c r="K506" s="252" t="s">
        <v>368</v>
      </c>
      <c r="L506" s="252" t="s">
        <v>366</v>
      </c>
      <c r="M506" s="252" t="s">
        <v>366</v>
      </c>
      <c r="N506" s="252" t="s">
        <v>368</v>
      </c>
      <c r="O506" s="252" t="s">
        <v>366</v>
      </c>
      <c r="P506" s="252" t="s">
        <v>367</v>
      </c>
      <c r="Q506" s="252" t="s">
        <v>366</v>
      </c>
      <c r="R506" s="252" t="s">
        <v>367</v>
      </c>
      <c r="S506" s="252" t="s">
        <v>368</v>
      </c>
      <c r="T506" s="252" t="s">
        <v>368</v>
      </c>
      <c r="U506" s="252" t="s">
        <v>368</v>
      </c>
      <c r="V506" s="252" t="s">
        <v>368</v>
      </c>
    </row>
    <row r="507" spans="1:22">
      <c r="A507" s="252">
        <v>211430</v>
      </c>
      <c r="B507" s="252" t="s">
        <v>81</v>
      </c>
      <c r="C507" s="252" t="s">
        <v>366</v>
      </c>
      <c r="D507" s="252" t="s">
        <v>366</v>
      </c>
      <c r="E507" s="252" t="s">
        <v>366</v>
      </c>
      <c r="F507" s="252" t="s">
        <v>366</v>
      </c>
      <c r="G507" s="252" t="s">
        <v>366</v>
      </c>
      <c r="H507" s="252" t="s">
        <v>366</v>
      </c>
      <c r="I507" s="252" t="s">
        <v>366</v>
      </c>
      <c r="J507" s="252" t="s">
        <v>366</v>
      </c>
      <c r="K507" s="252" t="s">
        <v>366</v>
      </c>
      <c r="L507" s="252" t="s">
        <v>366</v>
      </c>
      <c r="M507" s="252" t="s">
        <v>366</v>
      </c>
      <c r="N507" s="252" t="s">
        <v>368</v>
      </c>
      <c r="O507" s="252" t="s">
        <v>366</v>
      </c>
      <c r="P507" s="252" t="s">
        <v>367</v>
      </c>
      <c r="Q507" s="252" t="s">
        <v>366</v>
      </c>
      <c r="R507" s="252" t="s">
        <v>367</v>
      </c>
      <c r="S507" s="252" t="s">
        <v>368</v>
      </c>
      <c r="T507" s="252" t="s">
        <v>368</v>
      </c>
      <c r="U507" s="252" t="s">
        <v>368</v>
      </c>
      <c r="V507" s="252" t="s">
        <v>368</v>
      </c>
    </row>
    <row r="508" spans="1:22">
      <c r="A508" s="252">
        <v>211617</v>
      </c>
      <c r="B508" s="252" t="s">
        <v>81</v>
      </c>
      <c r="C508" s="252" t="s">
        <v>366</v>
      </c>
      <c r="D508" s="252" t="s">
        <v>368</v>
      </c>
      <c r="E508" s="252" t="s">
        <v>366</v>
      </c>
      <c r="F508" s="252" t="s">
        <v>368</v>
      </c>
      <c r="G508" s="252" t="s">
        <v>368</v>
      </c>
      <c r="H508" s="252" t="s">
        <v>368</v>
      </c>
      <c r="I508" s="252" t="s">
        <v>368</v>
      </c>
      <c r="J508" s="252" t="s">
        <v>368</v>
      </c>
      <c r="K508" s="252" t="s">
        <v>368</v>
      </c>
      <c r="L508" s="252" t="s">
        <v>368</v>
      </c>
      <c r="M508" s="252" t="s">
        <v>366</v>
      </c>
      <c r="N508" s="252" t="s">
        <v>366</v>
      </c>
      <c r="O508" s="252" t="s">
        <v>366</v>
      </c>
      <c r="P508" s="252" t="s">
        <v>367</v>
      </c>
      <c r="Q508" s="252" t="s">
        <v>366</v>
      </c>
      <c r="R508" s="252" t="s">
        <v>367</v>
      </c>
      <c r="S508" s="252" t="s">
        <v>368</v>
      </c>
      <c r="T508" s="252" t="s">
        <v>368</v>
      </c>
      <c r="U508" s="252" t="s">
        <v>368</v>
      </c>
      <c r="V508" s="252" t="s">
        <v>368</v>
      </c>
    </row>
    <row r="509" spans="1:22">
      <c r="A509" s="252">
        <v>214124</v>
      </c>
      <c r="B509" s="252" t="s">
        <v>81</v>
      </c>
      <c r="C509" s="252" t="s">
        <v>366</v>
      </c>
      <c r="D509" s="252" t="s">
        <v>368</v>
      </c>
      <c r="E509" s="252" t="s">
        <v>368</v>
      </c>
      <c r="F509" s="252" t="s">
        <v>368</v>
      </c>
      <c r="G509" s="252" t="s">
        <v>368</v>
      </c>
      <c r="H509" s="252" t="s">
        <v>368</v>
      </c>
      <c r="I509" s="252" t="s">
        <v>368</v>
      </c>
      <c r="J509" s="252" t="s">
        <v>368</v>
      </c>
      <c r="K509" s="252" t="s">
        <v>368</v>
      </c>
      <c r="L509" s="252" t="s">
        <v>368</v>
      </c>
      <c r="M509" s="252" t="s">
        <v>367</v>
      </c>
      <c r="N509" s="252" t="s">
        <v>368</v>
      </c>
      <c r="O509" s="252" t="s">
        <v>368</v>
      </c>
      <c r="P509" s="252" t="s">
        <v>368</v>
      </c>
      <c r="Q509" s="252" t="s">
        <v>366</v>
      </c>
      <c r="R509" s="252" t="s">
        <v>367</v>
      </c>
      <c r="S509" s="252" t="s">
        <v>368</v>
      </c>
      <c r="T509" s="252" t="s">
        <v>368</v>
      </c>
      <c r="U509" s="252" t="s">
        <v>368</v>
      </c>
      <c r="V509" s="252" t="s">
        <v>368</v>
      </c>
    </row>
    <row r="510" spans="1:22">
      <c r="A510" s="253">
        <v>214246</v>
      </c>
      <c r="B510" s="252" t="s">
        <v>81</v>
      </c>
      <c r="C510" s="252" t="s">
        <v>368</v>
      </c>
      <c r="D510" s="252" t="s">
        <v>368</v>
      </c>
      <c r="E510" s="252" t="s">
        <v>368</v>
      </c>
      <c r="F510" s="252" t="s">
        <v>368</v>
      </c>
      <c r="G510" s="252" t="s">
        <v>366</v>
      </c>
      <c r="H510" s="252" t="s">
        <v>366</v>
      </c>
      <c r="I510" s="252" t="s">
        <v>368</v>
      </c>
      <c r="J510" s="252" t="s">
        <v>368</v>
      </c>
      <c r="K510" s="252" t="s">
        <v>368</v>
      </c>
      <c r="L510" s="252" t="s">
        <v>368</v>
      </c>
      <c r="M510" s="252" t="s">
        <v>368</v>
      </c>
      <c r="N510" s="252" t="s">
        <v>368</v>
      </c>
      <c r="O510" s="252" t="s">
        <v>368</v>
      </c>
      <c r="P510" s="252" t="s">
        <v>368</v>
      </c>
      <c r="Q510" s="252" t="s">
        <v>366</v>
      </c>
      <c r="R510" s="252" t="s">
        <v>367</v>
      </c>
      <c r="S510" s="252" t="s">
        <v>368</v>
      </c>
      <c r="T510" s="252" t="s">
        <v>368</v>
      </c>
      <c r="U510" s="252" t="s">
        <v>368</v>
      </c>
      <c r="V510" s="252" t="s">
        <v>368</v>
      </c>
    </row>
    <row r="511" spans="1:22">
      <c r="A511" s="253">
        <v>213011</v>
      </c>
      <c r="B511" s="252" t="s">
        <v>81</v>
      </c>
      <c r="C511" s="252" t="s">
        <v>368</v>
      </c>
      <c r="D511" s="252" t="s">
        <v>368</v>
      </c>
      <c r="E511" s="252" t="s">
        <v>366</v>
      </c>
      <c r="F511" s="252" t="s">
        <v>366</v>
      </c>
      <c r="G511" s="252" t="s">
        <v>366</v>
      </c>
      <c r="H511" s="252" t="s">
        <v>368</v>
      </c>
      <c r="I511" s="252" t="s">
        <v>366</v>
      </c>
      <c r="J511" s="252" t="s">
        <v>366</v>
      </c>
      <c r="K511" s="252" t="s">
        <v>368</v>
      </c>
      <c r="L511" s="252" t="s">
        <v>366</v>
      </c>
      <c r="M511" s="252" t="s">
        <v>368</v>
      </c>
      <c r="N511" s="252" t="s">
        <v>368</v>
      </c>
      <c r="O511" s="252" t="s">
        <v>368</v>
      </c>
      <c r="P511" s="252" t="s">
        <v>368</v>
      </c>
      <c r="Q511" s="252" t="s">
        <v>366</v>
      </c>
      <c r="R511" s="252" t="s">
        <v>367</v>
      </c>
      <c r="S511" s="252" t="s">
        <v>368</v>
      </c>
      <c r="T511" s="252" t="s">
        <v>368</v>
      </c>
      <c r="U511" s="252" t="s">
        <v>368</v>
      </c>
      <c r="V511" s="252" t="s">
        <v>368</v>
      </c>
    </row>
    <row r="512" spans="1:22">
      <c r="A512" s="252">
        <v>214212</v>
      </c>
      <c r="B512" s="252" t="s">
        <v>81</v>
      </c>
      <c r="C512" s="252" t="s">
        <v>368</v>
      </c>
      <c r="D512" s="252" t="s">
        <v>368</v>
      </c>
      <c r="E512" s="252" t="s">
        <v>366</v>
      </c>
      <c r="F512" s="252" t="s">
        <v>368</v>
      </c>
      <c r="G512" s="252" t="s">
        <v>366</v>
      </c>
      <c r="H512" s="252" t="s">
        <v>368</v>
      </c>
      <c r="I512" s="252" t="s">
        <v>368</v>
      </c>
      <c r="J512" s="252" t="s">
        <v>368</v>
      </c>
      <c r="K512" s="252" t="s">
        <v>368</v>
      </c>
      <c r="L512" s="252" t="s">
        <v>368</v>
      </c>
      <c r="M512" s="252" t="s">
        <v>366</v>
      </c>
      <c r="N512" s="252" t="s">
        <v>368</v>
      </c>
      <c r="O512" s="252" t="s">
        <v>368</v>
      </c>
      <c r="P512" s="252" t="s">
        <v>368</v>
      </c>
      <c r="Q512" s="252" t="s">
        <v>366</v>
      </c>
      <c r="R512" s="252" t="s">
        <v>367</v>
      </c>
      <c r="S512" s="252" t="s">
        <v>368</v>
      </c>
      <c r="T512" s="252" t="s">
        <v>368</v>
      </c>
      <c r="U512" s="252" t="s">
        <v>368</v>
      </c>
      <c r="V512" s="252" t="s">
        <v>368</v>
      </c>
    </row>
    <row r="513" spans="1:22">
      <c r="A513" s="252">
        <v>212726</v>
      </c>
      <c r="B513" s="252" t="s">
        <v>81</v>
      </c>
      <c r="C513" s="252" t="s">
        <v>366</v>
      </c>
      <c r="D513" s="252" t="s">
        <v>368</v>
      </c>
      <c r="E513" s="252" t="s">
        <v>368</v>
      </c>
      <c r="F513" s="252" t="s">
        <v>366</v>
      </c>
      <c r="G513" s="252" t="s">
        <v>366</v>
      </c>
      <c r="H513" s="252" t="s">
        <v>366</v>
      </c>
      <c r="I513" s="252" t="s">
        <v>366</v>
      </c>
      <c r="J513" s="252" t="s">
        <v>366</v>
      </c>
      <c r="K513" s="252" t="s">
        <v>368</v>
      </c>
      <c r="L513" s="252" t="s">
        <v>366</v>
      </c>
      <c r="M513" s="252" t="s">
        <v>366</v>
      </c>
      <c r="N513" s="252" t="s">
        <v>366</v>
      </c>
      <c r="O513" s="252" t="s">
        <v>368</v>
      </c>
      <c r="P513" s="252" t="s">
        <v>368</v>
      </c>
      <c r="Q513" s="252" t="s">
        <v>366</v>
      </c>
      <c r="R513" s="252" t="s">
        <v>367</v>
      </c>
      <c r="S513" s="252" t="s">
        <v>368</v>
      </c>
      <c r="T513" s="252" t="s">
        <v>368</v>
      </c>
      <c r="U513" s="252" t="s">
        <v>368</v>
      </c>
      <c r="V513" s="252" t="s">
        <v>368</v>
      </c>
    </row>
    <row r="514" spans="1:22">
      <c r="A514" s="253">
        <v>210980</v>
      </c>
      <c r="B514" s="252" t="s">
        <v>81</v>
      </c>
      <c r="C514" s="252" t="s">
        <v>366</v>
      </c>
      <c r="D514" s="252" t="s">
        <v>366</v>
      </c>
      <c r="E514" s="252" t="s">
        <v>366</v>
      </c>
      <c r="F514" s="252" t="s">
        <v>366</v>
      </c>
      <c r="G514" s="252" t="s">
        <v>366</v>
      </c>
      <c r="H514" s="252" t="s">
        <v>368</v>
      </c>
      <c r="I514" s="252" t="s">
        <v>366</v>
      </c>
      <c r="J514" s="252" t="s">
        <v>368</v>
      </c>
      <c r="K514" s="252" t="s">
        <v>366</v>
      </c>
      <c r="L514" s="252" t="s">
        <v>366</v>
      </c>
      <c r="M514" s="252" t="s">
        <v>366</v>
      </c>
      <c r="N514" s="252" t="s">
        <v>366</v>
      </c>
      <c r="O514" s="252" t="s">
        <v>368</v>
      </c>
      <c r="P514" s="252" t="s">
        <v>368</v>
      </c>
      <c r="Q514" s="252" t="s">
        <v>366</v>
      </c>
      <c r="R514" s="252" t="s">
        <v>367</v>
      </c>
      <c r="S514" s="252" t="s">
        <v>368</v>
      </c>
      <c r="T514" s="252" t="s">
        <v>368</v>
      </c>
      <c r="U514" s="252" t="s">
        <v>368</v>
      </c>
      <c r="V514" s="252" t="s">
        <v>368</v>
      </c>
    </row>
    <row r="515" spans="1:22">
      <c r="A515" s="252">
        <v>213519</v>
      </c>
      <c r="B515" s="252" t="s">
        <v>81</v>
      </c>
      <c r="C515" s="252" t="s">
        <v>366</v>
      </c>
      <c r="D515" s="252" t="s">
        <v>368</v>
      </c>
      <c r="E515" s="252" t="s">
        <v>368</v>
      </c>
      <c r="F515" s="252" t="s">
        <v>366</v>
      </c>
      <c r="G515" s="252" t="s">
        <v>367</v>
      </c>
      <c r="H515" s="252" t="s">
        <v>368</v>
      </c>
      <c r="I515" s="252" t="s">
        <v>368</v>
      </c>
      <c r="J515" s="252" t="s">
        <v>368</v>
      </c>
      <c r="K515" s="252" t="s">
        <v>368</v>
      </c>
      <c r="L515" s="252" t="s">
        <v>368</v>
      </c>
      <c r="M515" s="252" t="s">
        <v>366</v>
      </c>
      <c r="N515" s="252" t="s">
        <v>366</v>
      </c>
      <c r="O515" s="252" t="s">
        <v>366</v>
      </c>
      <c r="P515" s="252" t="s">
        <v>368</v>
      </c>
      <c r="Q515" s="252" t="s">
        <v>366</v>
      </c>
      <c r="R515" s="252" t="s">
        <v>367</v>
      </c>
      <c r="S515" s="252" t="s">
        <v>368</v>
      </c>
      <c r="T515" s="252" t="s">
        <v>368</v>
      </c>
      <c r="U515" s="252" t="s">
        <v>368</v>
      </c>
      <c r="V515" s="252" t="s">
        <v>368</v>
      </c>
    </row>
    <row r="516" spans="1:22">
      <c r="A516" s="252">
        <v>211803</v>
      </c>
      <c r="B516" s="252" t="s">
        <v>81</v>
      </c>
      <c r="C516" s="252" t="s">
        <v>368</v>
      </c>
      <c r="D516" s="252" t="s">
        <v>368</v>
      </c>
      <c r="E516" s="252" t="s">
        <v>366</v>
      </c>
      <c r="F516" s="252" t="s">
        <v>368</v>
      </c>
      <c r="G516" s="252" t="s">
        <v>367</v>
      </c>
      <c r="H516" s="252" t="s">
        <v>368</v>
      </c>
      <c r="I516" s="252" t="s">
        <v>368</v>
      </c>
      <c r="J516" s="252" t="s">
        <v>366</v>
      </c>
      <c r="K516" s="252" t="s">
        <v>366</v>
      </c>
      <c r="L516" s="252" t="s">
        <v>368</v>
      </c>
      <c r="M516" s="252" t="s">
        <v>366</v>
      </c>
      <c r="N516" s="252" t="s">
        <v>366</v>
      </c>
      <c r="O516" s="252" t="s">
        <v>366</v>
      </c>
      <c r="P516" s="252" t="s">
        <v>368</v>
      </c>
      <c r="Q516" s="252" t="s">
        <v>366</v>
      </c>
      <c r="R516" s="252" t="s">
        <v>367</v>
      </c>
      <c r="S516" s="252" t="s">
        <v>368</v>
      </c>
      <c r="T516" s="252" t="s">
        <v>368</v>
      </c>
      <c r="U516" s="252" t="s">
        <v>368</v>
      </c>
      <c r="V516" s="252" t="s">
        <v>368</v>
      </c>
    </row>
    <row r="517" spans="1:22">
      <c r="A517" s="252">
        <v>212636</v>
      </c>
      <c r="B517" s="252" t="s">
        <v>81</v>
      </c>
      <c r="C517" s="252" t="s">
        <v>366</v>
      </c>
      <c r="D517" s="252" t="s">
        <v>366</v>
      </c>
      <c r="E517" s="252" t="s">
        <v>366</v>
      </c>
      <c r="F517" s="252" t="s">
        <v>366</v>
      </c>
      <c r="G517" s="252" t="s">
        <v>366</v>
      </c>
      <c r="H517" s="252" t="s">
        <v>366</v>
      </c>
      <c r="I517" s="252" t="s">
        <v>366</v>
      </c>
      <c r="J517" s="252" t="s">
        <v>366</v>
      </c>
      <c r="K517" s="252" t="s">
        <v>368</v>
      </c>
      <c r="L517" s="252" t="s">
        <v>366</v>
      </c>
      <c r="M517" s="252" t="s">
        <v>368</v>
      </c>
      <c r="N517" s="252" t="s">
        <v>368</v>
      </c>
      <c r="O517" s="252" t="s">
        <v>368</v>
      </c>
      <c r="P517" s="252" t="s">
        <v>366</v>
      </c>
      <c r="Q517" s="252" t="s">
        <v>366</v>
      </c>
      <c r="R517" s="252" t="s">
        <v>367</v>
      </c>
      <c r="S517" s="252" t="s">
        <v>368</v>
      </c>
      <c r="T517" s="252" t="s">
        <v>368</v>
      </c>
      <c r="U517" s="252" t="s">
        <v>368</v>
      </c>
      <c r="V517" s="252" t="s">
        <v>368</v>
      </c>
    </row>
    <row r="518" spans="1:22">
      <c r="A518" s="252">
        <v>212897</v>
      </c>
      <c r="B518" s="252" t="s">
        <v>81</v>
      </c>
      <c r="C518" s="252" t="s">
        <v>368</v>
      </c>
      <c r="D518" s="252" t="s">
        <v>368</v>
      </c>
      <c r="E518" s="252" t="s">
        <v>368</v>
      </c>
      <c r="F518" s="252" t="s">
        <v>366</v>
      </c>
      <c r="G518" s="252" t="s">
        <v>368</v>
      </c>
      <c r="H518" s="252" t="s">
        <v>366</v>
      </c>
      <c r="I518" s="252" t="s">
        <v>368</v>
      </c>
      <c r="J518" s="252" t="s">
        <v>368</v>
      </c>
      <c r="K518" s="252" t="s">
        <v>368</v>
      </c>
      <c r="L518" s="252" t="s">
        <v>368</v>
      </c>
      <c r="M518" s="252" t="s">
        <v>368</v>
      </c>
      <c r="N518" s="252" t="s">
        <v>368</v>
      </c>
      <c r="O518" s="252" t="s">
        <v>368</v>
      </c>
      <c r="P518" s="252" t="s">
        <v>367</v>
      </c>
      <c r="Q518" s="252" t="s">
        <v>367</v>
      </c>
      <c r="R518" s="252" t="s">
        <v>368</v>
      </c>
      <c r="S518" s="252" t="s">
        <v>368</v>
      </c>
      <c r="T518" s="252" t="s">
        <v>368</v>
      </c>
      <c r="U518" s="252" t="s">
        <v>368</v>
      </c>
      <c r="V518" s="252" t="s">
        <v>368</v>
      </c>
    </row>
    <row r="519" spans="1:22">
      <c r="A519" s="252">
        <v>212633</v>
      </c>
      <c r="B519" s="252" t="s">
        <v>81</v>
      </c>
      <c r="C519" s="252" t="s">
        <v>366</v>
      </c>
      <c r="D519" s="252" t="s">
        <v>368</v>
      </c>
      <c r="E519" s="252" t="s">
        <v>366</v>
      </c>
      <c r="F519" s="252" t="s">
        <v>366</v>
      </c>
      <c r="G519" s="252" t="s">
        <v>367</v>
      </c>
      <c r="H519" s="252" t="s">
        <v>367</v>
      </c>
      <c r="I519" s="252" t="s">
        <v>368</v>
      </c>
      <c r="J519" s="252" t="s">
        <v>368</v>
      </c>
      <c r="K519" s="252" t="s">
        <v>368</v>
      </c>
      <c r="L519" s="252" t="s">
        <v>366</v>
      </c>
      <c r="M519" s="252" t="s">
        <v>366</v>
      </c>
      <c r="N519" s="252" t="s">
        <v>366</v>
      </c>
      <c r="O519" s="252" t="s">
        <v>366</v>
      </c>
      <c r="P519" s="252" t="s">
        <v>367</v>
      </c>
      <c r="Q519" s="252" t="s">
        <v>367</v>
      </c>
      <c r="R519" s="252" t="s">
        <v>368</v>
      </c>
      <c r="S519" s="252" t="s">
        <v>368</v>
      </c>
      <c r="T519" s="252" t="s">
        <v>368</v>
      </c>
      <c r="U519" s="252" t="s">
        <v>368</v>
      </c>
      <c r="V519" s="252" t="s">
        <v>368</v>
      </c>
    </row>
    <row r="520" spans="1:22">
      <c r="A520" s="252">
        <v>214063</v>
      </c>
      <c r="B520" s="252" t="s">
        <v>81</v>
      </c>
      <c r="C520" s="252" t="s">
        <v>368</v>
      </c>
      <c r="D520" s="252" t="s">
        <v>368</v>
      </c>
      <c r="E520" s="252" t="s">
        <v>366</v>
      </c>
      <c r="F520" s="252" t="s">
        <v>368</v>
      </c>
      <c r="G520" s="252" t="s">
        <v>366</v>
      </c>
      <c r="H520" s="252" t="s">
        <v>368</v>
      </c>
      <c r="I520" s="252" t="s">
        <v>368</v>
      </c>
      <c r="J520" s="252" t="s">
        <v>368</v>
      </c>
      <c r="K520" s="252" t="s">
        <v>368</v>
      </c>
      <c r="L520" s="252" t="s">
        <v>368</v>
      </c>
      <c r="M520" s="252" t="s">
        <v>367</v>
      </c>
      <c r="N520" s="252" t="s">
        <v>368</v>
      </c>
      <c r="O520" s="252" t="s">
        <v>368</v>
      </c>
      <c r="P520" s="252" t="s">
        <v>368</v>
      </c>
      <c r="Q520" s="252" t="s">
        <v>367</v>
      </c>
      <c r="R520" s="252" t="s">
        <v>368</v>
      </c>
      <c r="S520" s="252" t="s">
        <v>368</v>
      </c>
      <c r="T520" s="252" t="s">
        <v>368</v>
      </c>
      <c r="U520" s="252" t="s">
        <v>368</v>
      </c>
      <c r="V520" s="252" t="s">
        <v>368</v>
      </c>
    </row>
    <row r="521" spans="1:22">
      <c r="A521" s="252">
        <v>212936</v>
      </c>
      <c r="B521" s="252" t="s">
        <v>81</v>
      </c>
      <c r="C521" s="252" t="s">
        <v>367</v>
      </c>
      <c r="D521" s="252" t="s">
        <v>368</v>
      </c>
      <c r="E521" s="252" t="s">
        <v>366</v>
      </c>
      <c r="F521" s="252" t="s">
        <v>368</v>
      </c>
      <c r="G521" s="252" t="s">
        <v>368</v>
      </c>
      <c r="H521" s="252" t="s">
        <v>368</v>
      </c>
      <c r="I521" s="252" t="s">
        <v>368</v>
      </c>
      <c r="J521" s="252" t="s">
        <v>367</v>
      </c>
      <c r="K521" s="252" t="s">
        <v>368</v>
      </c>
      <c r="L521" s="252" t="s">
        <v>367</v>
      </c>
      <c r="M521" s="252" t="s">
        <v>368</v>
      </c>
      <c r="N521" s="252" t="s">
        <v>368</v>
      </c>
      <c r="O521" s="252" t="s">
        <v>368</v>
      </c>
      <c r="P521" s="252" t="s">
        <v>368</v>
      </c>
      <c r="Q521" s="252" t="s">
        <v>367</v>
      </c>
      <c r="R521" s="252" t="s">
        <v>368</v>
      </c>
      <c r="S521" s="252" t="s">
        <v>368</v>
      </c>
      <c r="T521" s="252" t="s">
        <v>368</v>
      </c>
      <c r="U521" s="252" t="s">
        <v>368</v>
      </c>
      <c r="V521" s="252" t="s">
        <v>368</v>
      </c>
    </row>
    <row r="522" spans="1:22">
      <c r="A522" s="252">
        <v>214236</v>
      </c>
      <c r="B522" s="252" t="s">
        <v>81</v>
      </c>
      <c r="C522" s="252" t="s">
        <v>368</v>
      </c>
      <c r="D522" s="252" t="s">
        <v>366</v>
      </c>
      <c r="E522" s="252" t="s">
        <v>366</v>
      </c>
      <c r="F522" s="252" t="s">
        <v>368</v>
      </c>
      <c r="G522" s="252" t="s">
        <v>366</v>
      </c>
      <c r="H522" s="252" t="s">
        <v>366</v>
      </c>
      <c r="I522" s="252" t="s">
        <v>368</v>
      </c>
      <c r="J522" s="252" t="s">
        <v>367</v>
      </c>
      <c r="K522" s="252" t="s">
        <v>368</v>
      </c>
      <c r="L522" s="252" t="s">
        <v>368</v>
      </c>
      <c r="M522" s="252" t="s">
        <v>366</v>
      </c>
      <c r="N522" s="252" t="s">
        <v>366</v>
      </c>
      <c r="O522" s="252" t="s">
        <v>366</v>
      </c>
      <c r="P522" s="252" t="s">
        <v>368</v>
      </c>
      <c r="Q522" s="252" t="s">
        <v>367</v>
      </c>
      <c r="R522" s="252" t="s">
        <v>368</v>
      </c>
      <c r="S522" s="252" t="s">
        <v>368</v>
      </c>
      <c r="T522" s="252" t="s">
        <v>368</v>
      </c>
      <c r="U522" s="252" t="s">
        <v>368</v>
      </c>
      <c r="V522" s="252" t="s">
        <v>368</v>
      </c>
    </row>
    <row r="523" spans="1:22">
      <c r="A523" s="252">
        <v>212550</v>
      </c>
      <c r="B523" s="252" t="s">
        <v>81</v>
      </c>
      <c r="C523" s="252" t="s">
        <v>366</v>
      </c>
      <c r="D523" s="252" t="s">
        <v>368</v>
      </c>
      <c r="E523" s="252" t="s">
        <v>368</v>
      </c>
      <c r="F523" s="252" t="s">
        <v>366</v>
      </c>
      <c r="G523" s="252" t="s">
        <v>366</v>
      </c>
      <c r="H523" s="252" t="s">
        <v>368</v>
      </c>
      <c r="I523" s="252" t="s">
        <v>368</v>
      </c>
      <c r="J523" s="252" t="s">
        <v>366</v>
      </c>
      <c r="K523" s="252" t="s">
        <v>368</v>
      </c>
      <c r="L523" s="252" t="s">
        <v>368</v>
      </c>
      <c r="M523" s="252" t="s">
        <v>368</v>
      </c>
      <c r="N523" s="252" t="s">
        <v>368</v>
      </c>
      <c r="O523" s="252" t="s">
        <v>368</v>
      </c>
      <c r="P523" s="252" t="s">
        <v>366</v>
      </c>
      <c r="Q523" s="252" t="s">
        <v>367</v>
      </c>
      <c r="R523" s="252" t="s">
        <v>368</v>
      </c>
      <c r="S523" s="252" t="s">
        <v>368</v>
      </c>
      <c r="T523" s="252" t="s">
        <v>368</v>
      </c>
      <c r="U523" s="252" t="s">
        <v>368</v>
      </c>
      <c r="V523" s="252" t="s">
        <v>368</v>
      </c>
    </row>
    <row r="524" spans="1:22">
      <c r="A524" s="252">
        <v>214423</v>
      </c>
      <c r="B524" s="252" t="s">
        <v>81</v>
      </c>
      <c r="C524" s="252" t="s">
        <v>368</v>
      </c>
      <c r="D524" s="252" t="s">
        <v>368</v>
      </c>
      <c r="E524" s="252" t="s">
        <v>368</v>
      </c>
      <c r="F524" s="252" t="s">
        <v>366</v>
      </c>
      <c r="G524" s="252" t="s">
        <v>367</v>
      </c>
      <c r="H524" s="252" t="s">
        <v>367</v>
      </c>
      <c r="I524" s="252" t="s">
        <v>368</v>
      </c>
      <c r="J524" s="252" t="s">
        <v>368</v>
      </c>
      <c r="K524" s="252" t="s">
        <v>368</v>
      </c>
      <c r="L524" s="252" t="s">
        <v>368</v>
      </c>
      <c r="M524" s="252" t="s">
        <v>367</v>
      </c>
      <c r="N524" s="252" t="s">
        <v>368</v>
      </c>
      <c r="O524" s="252" t="s">
        <v>368</v>
      </c>
      <c r="P524" s="252" t="s">
        <v>367</v>
      </c>
      <c r="Q524" s="252" t="s">
        <v>368</v>
      </c>
      <c r="R524" s="252" t="s">
        <v>368</v>
      </c>
      <c r="S524" s="252" t="s">
        <v>368</v>
      </c>
      <c r="T524" s="252" t="s">
        <v>368</v>
      </c>
      <c r="U524" s="252" t="s">
        <v>368</v>
      </c>
      <c r="V524" s="252" t="s">
        <v>368</v>
      </c>
    </row>
    <row r="525" spans="1:22">
      <c r="A525" s="252">
        <v>214093</v>
      </c>
      <c r="B525" s="252" t="s">
        <v>81</v>
      </c>
      <c r="C525" s="252" t="s">
        <v>367</v>
      </c>
      <c r="D525" s="252" t="s">
        <v>366</v>
      </c>
      <c r="E525" s="252" t="s">
        <v>368</v>
      </c>
      <c r="F525" s="252" t="s">
        <v>366</v>
      </c>
      <c r="G525" s="252" t="s">
        <v>366</v>
      </c>
      <c r="H525" s="252" t="s">
        <v>368</v>
      </c>
      <c r="I525" s="252" t="s">
        <v>368</v>
      </c>
      <c r="J525" s="252" t="s">
        <v>368</v>
      </c>
      <c r="K525" s="252" t="s">
        <v>368</v>
      </c>
      <c r="L525" s="252" t="s">
        <v>368</v>
      </c>
      <c r="M525" s="252" t="s">
        <v>367</v>
      </c>
      <c r="N525" s="252" t="s">
        <v>368</v>
      </c>
      <c r="O525" s="252" t="s">
        <v>368</v>
      </c>
      <c r="P525" s="252" t="s">
        <v>367</v>
      </c>
      <c r="Q525" s="252" t="s">
        <v>368</v>
      </c>
      <c r="R525" s="252" t="s">
        <v>368</v>
      </c>
      <c r="S525" s="252" t="s">
        <v>368</v>
      </c>
      <c r="T525" s="252" t="s">
        <v>368</v>
      </c>
      <c r="U525" s="252" t="s">
        <v>368</v>
      </c>
      <c r="V525" s="252" t="s">
        <v>368</v>
      </c>
    </row>
    <row r="526" spans="1:22">
      <c r="A526" s="252">
        <v>211154</v>
      </c>
      <c r="B526" s="252" t="s">
        <v>81</v>
      </c>
      <c r="C526" s="252" t="s">
        <v>368</v>
      </c>
      <c r="D526" s="252" t="s">
        <v>368</v>
      </c>
      <c r="E526" s="252" t="s">
        <v>368</v>
      </c>
      <c r="F526" s="252" t="s">
        <v>366</v>
      </c>
      <c r="G526" s="252" t="s">
        <v>368</v>
      </c>
      <c r="H526" s="252" t="s">
        <v>366</v>
      </c>
      <c r="I526" s="252" t="s">
        <v>368</v>
      </c>
      <c r="J526" s="252" t="s">
        <v>368</v>
      </c>
      <c r="K526" s="252" t="s">
        <v>368</v>
      </c>
      <c r="L526" s="252" t="s">
        <v>367</v>
      </c>
      <c r="M526" s="252" t="s">
        <v>368</v>
      </c>
      <c r="N526" s="252" t="s">
        <v>368</v>
      </c>
      <c r="O526" s="252" t="s">
        <v>368</v>
      </c>
      <c r="P526" s="252" t="s">
        <v>367</v>
      </c>
      <c r="Q526" s="252" t="s">
        <v>368</v>
      </c>
      <c r="R526" s="252" t="s">
        <v>368</v>
      </c>
      <c r="S526" s="252" t="s">
        <v>368</v>
      </c>
      <c r="T526" s="252" t="s">
        <v>368</v>
      </c>
      <c r="U526" s="252" t="s">
        <v>368</v>
      </c>
      <c r="V526" s="252" t="s">
        <v>368</v>
      </c>
    </row>
    <row r="527" spans="1:22">
      <c r="A527" s="252">
        <v>213975</v>
      </c>
      <c r="B527" s="252" t="s">
        <v>81</v>
      </c>
      <c r="C527" s="252" t="s">
        <v>368</v>
      </c>
      <c r="D527" s="252" t="s">
        <v>368</v>
      </c>
      <c r="E527" s="252" t="s">
        <v>368</v>
      </c>
      <c r="F527" s="252" t="s">
        <v>368</v>
      </c>
      <c r="G527" s="252" t="s">
        <v>366</v>
      </c>
      <c r="H527" s="252" t="s">
        <v>367</v>
      </c>
      <c r="I527" s="252" t="s">
        <v>368</v>
      </c>
      <c r="J527" s="252" t="s">
        <v>368</v>
      </c>
      <c r="K527" s="252" t="s">
        <v>368</v>
      </c>
      <c r="L527" s="252" t="s">
        <v>368</v>
      </c>
      <c r="M527" s="252" t="s">
        <v>368</v>
      </c>
      <c r="N527" s="252" t="s">
        <v>368</v>
      </c>
      <c r="O527" s="252" t="s">
        <v>368</v>
      </c>
      <c r="P527" s="252" t="s">
        <v>367</v>
      </c>
      <c r="Q527" s="252" t="s">
        <v>368</v>
      </c>
      <c r="R527" s="252" t="s">
        <v>368</v>
      </c>
      <c r="S527" s="252" t="s">
        <v>368</v>
      </c>
      <c r="T527" s="252" t="s">
        <v>368</v>
      </c>
      <c r="U527" s="252" t="s">
        <v>368</v>
      </c>
      <c r="V527" s="252" t="s">
        <v>368</v>
      </c>
    </row>
    <row r="528" spans="1:22">
      <c r="A528" s="252">
        <v>211672</v>
      </c>
      <c r="B528" s="252" t="s">
        <v>81</v>
      </c>
      <c r="C528" s="252" t="s">
        <v>368</v>
      </c>
      <c r="D528" s="252" t="s">
        <v>368</v>
      </c>
      <c r="E528" s="252" t="s">
        <v>366</v>
      </c>
      <c r="F528" s="252" t="s">
        <v>368</v>
      </c>
      <c r="G528" s="252" t="s">
        <v>366</v>
      </c>
      <c r="H528" s="252" t="s">
        <v>367</v>
      </c>
      <c r="I528" s="252" t="s">
        <v>368</v>
      </c>
      <c r="J528" s="252" t="s">
        <v>368</v>
      </c>
      <c r="K528" s="252" t="s">
        <v>368</v>
      </c>
      <c r="L528" s="252" t="s">
        <v>368</v>
      </c>
      <c r="M528" s="252" t="s">
        <v>368</v>
      </c>
      <c r="N528" s="252" t="s">
        <v>368</v>
      </c>
      <c r="O528" s="252" t="s">
        <v>368</v>
      </c>
      <c r="P528" s="252" t="s">
        <v>367</v>
      </c>
      <c r="Q528" s="252" t="s">
        <v>368</v>
      </c>
      <c r="R528" s="252" t="s">
        <v>368</v>
      </c>
      <c r="S528" s="252" t="s">
        <v>368</v>
      </c>
      <c r="T528" s="252" t="s">
        <v>368</v>
      </c>
      <c r="U528" s="252" t="s">
        <v>368</v>
      </c>
      <c r="V528" s="252" t="s">
        <v>368</v>
      </c>
    </row>
    <row r="529" spans="1:22">
      <c r="A529" s="253">
        <v>213318</v>
      </c>
      <c r="B529" s="252" t="s">
        <v>81</v>
      </c>
      <c r="C529" s="252" t="s">
        <v>366</v>
      </c>
      <c r="D529" s="252" t="s">
        <v>366</v>
      </c>
      <c r="E529" s="252" t="s">
        <v>368</v>
      </c>
      <c r="F529" s="252" t="s">
        <v>368</v>
      </c>
      <c r="G529" s="252" t="s">
        <v>366</v>
      </c>
      <c r="H529" s="252" t="s">
        <v>367</v>
      </c>
      <c r="I529" s="252" t="s">
        <v>368</v>
      </c>
      <c r="J529" s="252" t="s">
        <v>367</v>
      </c>
      <c r="K529" s="252" t="s">
        <v>368</v>
      </c>
      <c r="L529" s="252" t="s">
        <v>368</v>
      </c>
      <c r="M529" s="252" t="s">
        <v>366</v>
      </c>
      <c r="N529" s="252" t="s">
        <v>368</v>
      </c>
      <c r="O529" s="252" t="s">
        <v>368</v>
      </c>
      <c r="P529" s="252" t="s">
        <v>367</v>
      </c>
      <c r="Q529" s="252" t="s">
        <v>368</v>
      </c>
      <c r="R529" s="252" t="s">
        <v>368</v>
      </c>
      <c r="S529" s="252" t="s">
        <v>368</v>
      </c>
      <c r="T529" s="252" t="s">
        <v>368</v>
      </c>
      <c r="U529" s="252" t="s">
        <v>368</v>
      </c>
      <c r="V529" s="252" t="s">
        <v>368</v>
      </c>
    </row>
    <row r="530" spans="1:22">
      <c r="A530" s="253">
        <v>212169</v>
      </c>
      <c r="B530" s="252" t="s">
        <v>81</v>
      </c>
      <c r="C530" s="252" t="s">
        <v>366</v>
      </c>
      <c r="D530" s="252" t="s">
        <v>366</v>
      </c>
      <c r="E530" s="252" t="s">
        <v>366</v>
      </c>
      <c r="F530" s="252" t="s">
        <v>366</v>
      </c>
      <c r="G530" s="252" t="s">
        <v>368</v>
      </c>
      <c r="H530" s="252" t="s">
        <v>366</v>
      </c>
      <c r="I530" s="252" t="s">
        <v>366</v>
      </c>
      <c r="J530" s="252" t="s">
        <v>368</v>
      </c>
      <c r="K530" s="252" t="s">
        <v>366</v>
      </c>
      <c r="L530" s="252" t="s">
        <v>366</v>
      </c>
      <c r="M530" s="252" t="s">
        <v>367</v>
      </c>
      <c r="N530" s="252" t="s">
        <v>368</v>
      </c>
      <c r="O530" s="252" t="s">
        <v>366</v>
      </c>
      <c r="P530" s="252" t="s">
        <v>367</v>
      </c>
      <c r="Q530" s="252" t="s">
        <v>368</v>
      </c>
      <c r="R530" s="252" t="s">
        <v>368</v>
      </c>
      <c r="S530" s="252" t="s">
        <v>368</v>
      </c>
      <c r="T530" s="252" t="s">
        <v>368</v>
      </c>
      <c r="U530" s="252" t="s">
        <v>368</v>
      </c>
      <c r="V530" s="252" t="s">
        <v>368</v>
      </c>
    </row>
    <row r="531" spans="1:22">
      <c r="A531" s="253">
        <v>207030</v>
      </c>
      <c r="B531" s="252" t="s">
        <v>81</v>
      </c>
      <c r="C531" s="252" t="s">
        <v>366</v>
      </c>
      <c r="D531" s="252" t="s">
        <v>366</v>
      </c>
      <c r="E531" s="252" t="s">
        <v>368</v>
      </c>
      <c r="F531" s="252" t="s">
        <v>367</v>
      </c>
      <c r="G531" s="252" t="s">
        <v>366</v>
      </c>
      <c r="H531" s="252" t="s">
        <v>368</v>
      </c>
      <c r="I531" s="252" t="s">
        <v>366</v>
      </c>
      <c r="J531" s="252" t="s">
        <v>366</v>
      </c>
      <c r="K531" s="252" t="s">
        <v>366</v>
      </c>
      <c r="L531" s="252" t="s">
        <v>368</v>
      </c>
      <c r="M531" s="252" t="s">
        <v>368</v>
      </c>
      <c r="N531" s="252" t="s">
        <v>368</v>
      </c>
      <c r="O531" s="252" t="s">
        <v>366</v>
      </c>
      <c r="P531" s="252" t="s">
        <v>367</v>
      </c>
      <c r="Q531" s="252" t="s">
        <v>368</v>
      </c>
      <c r="R531" s="252" t="s">
        <v>368</v>
      </c>
      <c r="S531" s="252" t="s">
        <v>368</v>
      </c>
      <c r="T531" s="252" t="s">
        <v>368</v>
      </c>
      <c r="U531" s="252" t="s">
        <v>368</v>
      </c>
      <c r="V531" s="252" t="s">
        <v>368</v>
      </c>
    </row>
    <row r="532" spans="1:22">
      <c r="A532" s="252">
        <v>213285</v>
      </c>
      <c r="B532" s="252" t="s">
        <v>81</v>
      </c>
      <c r="C532" s="252" t="s">
        <v>368</v>
      </c>
      <c r="D532" s="252" t="s">
        <v>368</v>
      </c>
      <c r="E532" s="252" t="s">
        <v>367</v>
      </c>
      <c r="F532" s="252" t="s">
        <v>368</v>
      </c>
      <c r="G532" s="252" t="s">
        <v>368</v>
      </c>
      <c r="H532" s="252" t="s">
        <v>368</v>
      </c>
      <c r="I532" s="252" t="s">
        <v>367</v>
      </c>
      <c r="J532" s="252" t="s">
        <v>367</v>
      </c>
      <c r="K532" s="252" t="s">
        <v>367</v>
      </c>
      <c r="L532" s="252" t="s">
        <v>368</v>
      </c>
      <c r="M532" s="252" t="s">
        <v>368</v>
      </c>
      <c r="N532" s="252" t="s">
        <v>368</v>
      </c>
      <c r="O532" s="252" t="s">
        <v>367</v>
      </c>
      <c r="P532" s="252" t="s">
        <v>368</v>
      </c>
      <c r="Q532" s="252" t="s">
        <v>368</v>
      </c>
      <c r="R532" s="252" t="s">
        <v>368</v>
      </c>
      <c r="S532" s="252" t="s">
        <v>368</v>
      </c>
      <c r="T532" s="252" t="s">
        <v>368</v>
      </c>
      <c r="U532" s="252" t="s">
        <v>368</v>
      </c>
      <c r="V532" s="252" t="s">
        <v>368</v>
      </c>
    </row>
    <row r="533" spans="1:22">
      <c r="A533" s="253">
        <v>212144</v>
      </c>
      <c r="B533" s="252" t="s">
        <v>81</v>
      </c>
      <c r="C533" s="252" t="s">
        <v>368</v>
      </c>
      <c r="D533" s="252" t="s">
        <v>368</v>
      </c>
      <c r="E533" s="252" t="s">
        <v>366</v>
      </c>
      <c r="F533" s="252" t="s">
        <v>366</v>
      </c>
      <c r="G533" s="252" t="s">
        <v>366</v>
      </c>
      <c r="H533" s="252" t="s">
        <v>368</v>
      </c>
      <c r="I533" s="252" t="s">
        <v>366</v>
      </c>
      <c r="J533" s="252" t="s">
        <v>366</v>
      </c>
      <c r="K533" s="252" t="s">
        <v>368</v>
      </c>
      <c r="L533" s="252" t="s">
        <v>368</v>
      </c>
      <c r="M533" s="252" t="s">
        <v>367</v>
      </c>
      <c r="N533" s="252" t="s">
        <v>368</v>
      </c>
      <c r="O533" s="252" t="s">
        <v>368</v>
      </c>
      <c r="P533" s="252" t="s">
        <v>368</v>
      </c>
      <c r="Q533" s="252" t="s">
        <v>368</v>
      </c>
      <c r="R533" s="252" t="s">
        <v>368</v>
      </c>
      <c r="S533" s="252" t="s">
        <v>368</v>
      </c>
      <c r="T533" s="252" t="s">
        <v>368</v>
      </c>
      <c r="U533" s="252" t="s">
        <v>368</v>
      </c>
      <c r="V533" s="252" t="s">
        <v>368</v>
      </c>
    </row>
    <row r="534" spans="1:22">
      <c r="A534" s="252">
        <v>212587</v>
      </c>
      <c r="B534" s="252" t="s">
        <v>81</v>
      </c>
      <c r="C534" s="252" t="s">
        <v>366</v>
      </c>
      <c r="D534" s="252" t="s">
        <v>366</v>
      </c>
      <c r="E534" s="252" t="s">
        <v>366</v>
      </c>
      <c r="F534" s="252" t="s">
        <v>366</v>
      </c>
      <c r="G534" s="252" t="s">
        <v>366</v>
      </c>
      <c r="H534" s="252" t="s">
        <v>366</v>
      </c>
      <c r="I534" s="252" t="s">
        <v>366</v>
      </c>
      <c r="J534" s="252" t="s">
        <v>367</v>
      </c>
      <c r="K534" s="252" t="s">
        <v>366</v>
      </c>
      <c r="L534" s="252" t="s">
        <v>366</v>
      </c>
      <c r="M534" s="252" t="s">
        <v>367</v>
      </c>
      <c r="N534" s="252" t="s">
        <v>368</v>
      </c>
      <c r="O534" s="252" t="s">
        <v>368</v>
      </c>
      <c r="P534" s="252" t="s">
        <v>368</v>
      </c>
      <c r="Q534" s="252" t="s">
        <v>368</v>
      </c>
      <c r="R534" s="252" t="s">
        <v>368</v>
      </c>
      <c r="S534" s="252" t="s">
        <v>368</v>
      </c>
      <c r="T534" s="252" t="s">
        <v>368</v>
      </c>
      <c r="U534" s="252" t="s">
        <v>368</v>
      </c>
      <c r="V534" s="252" t="s">
        <v>368</v>
      </c>
    </row>
    <row r="535" spans="1:22">
      <c r="A535" s="252">
        <v>214502</v>
      </c>
      <c r="B535" s="252" t="s">
        <v>81</v>
      </c>
      <c r="C535" s="252" t="s">
        <v>368</v>
      </c>
      <c r="D535" s="252" t="s">
        <v>368</v>
      </c>
      <c r="E535" s="252" t="s">
        <v>368</v>
      </c>
      <c r="F535" s="252" t="s">
        <v>368</v>
      </c>
      <c r="G535" s="252" t="s">
        <v>367</v>
      </c>
      <c r="H535" s="252" t="s">
        <v>368</v>
      </c>
      <c r="I535" s="252" t="s">
        <v>368</v>
      </c>
      <c r="J535" s="252" t="s">
        <v>368</v>
      </c>
      <c r="K535" s="252" t="s">
        <v>368</v>
      </c>
      <c r="L535" s="252" t="s">
        <v>367</v>
      </c>
      <c r="M535" s="252" t="s">
        <v>368</v>
      </c>
      <c r="N535" s="252" t="s">
        <v>368</v>
      </c>
      <c r="O535" s="252" t="s">
        <v>368</v>
      </c>
      <c r="P535" s="252" t="s">
        <v>368</v>
      </c>
      <c r="Q535" s="252" t="s">
        <v>368</v>
      </c>
      <c r="R535" s="252" t="s">
        <v>368</v>
      </c>
      <c r="S535" s="252" t="s">
        <v>368</v>
      </c>
      <c r="T535" s="252" t="s">
        <v>368</v>
      </c>
      <c r="U535" s="252" t="s">
        <v>368</v>
      </c>
      <c r="V535" s="252" t="s">
        <v>368</v>
      </c>
    </row>
    <row r="536" spans="1:22">
      <c r="A536" s="252">
        <v>214142</v>
      </c>
      <c r="B536" s="252" t="s">
        <v>81</v>
      </c>
      <c r="C536" s="252" t="s">
        <v>367</v>
      </c>
      <c r="D536" s="252" t="s">
        <v>368</v>
      </c>
      <c r="E536" s="252" t="s">
        <v>368</v>
      </c>
      <c r="F536" s="252" t="s">
        <v>368</v>
      </c>
      <c r="G536" s="252" t="s">
        <v>368</v>
      </c>
      <c r="H536" s="252" t="s">
        <v>368</v>
      </c>
      <c r="I536" s="252" t="s">
        <v>368</v>
      </c>
      <c r="J536" s="252" t="s">
        <v>367</v>
      </c>
      <c r="K536" s="252" t="s">
        <v>368</v>
      </c>
      <c r="L536" s="252" t="s">
        <v>368</v>
      </c>
      <c r="M536" s="252" t="s">
        <v>368</v>
      </c>
      <c r="N536" s="252" t="s">
        <v>368</v>
      </c>
      <c r="O536" s="252" t="s">
        <v>368</v>
      </c>
      <c r="P536" s="252" t="s">
        <v>368</v>
      </c>
      <c r="Q536" s="252" t="s">
        <v>368</v>
      </c>
      <c r="R536" s="252" t="s">
        <v>368</v>
      </c>
      <c r="S536" s="252" t="s">
        <v>368</v>
      </c>
      <c r="T536" s="252" t="s">
        <v>368</v>
      </c>
      <c r="U536" s="252" t="s">
        <v>368</v>
      </c>
      <c r="V536" s="252" t="s">
        <v>368</v>
      </c>
    </row>
    <row r="537" spans="1:22">
      <c r="A537" s="252">
        <v>214072</v>
      </c>
      <c r="B537" s="252" t="s">
        <v>81</v>
      </c>
      <c r="C537" s="252" t="s">
        <v>366</v>
      </c>
      <c r="D537" s="252" t="s">
        <v>368</v>
      </c>
      <c r="E537" s="252" t="s">
        <v>368</v>
      </c>
      <c r="F537" s="252" t="s">
        <v>366</v>
      </c>
      <c r="G537" s="252" t="s">
        <v>367</v>
      </c>
      <c r="H537" s="252" t="s">
        <v>368</v>
      </c>
      <c r="I537" s="252" t="s">
        <v>366</v>
      </c>
      <c r="J537" s="252" t="s">
        <v>367</v>
      </c>
      <c r="K537" s="252" t="s">
        <v>368</v>
      </c>
      <c r="L537" s="252" t="s">
        <v>368</v>
      </c>
      <c r="M537" s="252" t="s">
        <v>368</v>
      </c>
      <c r="N537" s="252" t="s">
        <v>368</v>
      </c>
      <c r="O537" s="252" t="s">
        <v>368</v>
      </c>
      <c r="P537" s="252" t="s">
        <v>368</v>
      </c>
      <c r="Q537" s="252" t="s">
        <v>368</v>
      </c>
      <c r="R537" s="252" t="s">
        <v>368</v>
      </c>
      <c r="S537" s="252" t="s">
        <v>368</v>
      </c>
      <c r="T537" s="252" t="s">
        <v>368</v>
      </c>
      <c r="U537" s="252" t="s">
        <v>368</v>
      </c>
      <c r="V537" s="252" t="s">
        <v>368</v>
      </c>
    </row>
    <row r="538" spans="1:22">
      <c r="A538" s="252">
        <v>214534</v>
      </c>
      <c r="B538" s="252" t="s">
        <v>81</v>
      </c>
      <c r="C538" s="252" t="s">
        <v>368</v>
      </c>
      <c r="D538" s="252" t="s">
        <v>368</v>
      </c>
      <c r="E538" s="252" t="s">
        <v>368</v>
      </c>
      <c r="F538" s="252" t="s">
        <v>367</v>
      </c>
      <c r="G538" s="252" t="s">
        <v>368</v>
      </c>
      <c r="H538" s="252" t="s">
        <v>367</v>
      </c>
      <c r="I538" s="252" t="s">
        <v>368</v>
      </c>
      <c r="J538" s="252" t="s">
        <v>368</v>
      </c>
      <c r="K538" s="252" t="s">
        <v>368</v>
      </c>
      <c r="L538" s="252" t="s">
        <v>368</v>
      </c>
      <c r="M538" s="252" t="s">
        <v>368</v>
      </c>
      <c r="N538" s="252" t="s">
        <v>368</v>
      </c>
      <c r="O538" s="252" t="s">
        <v>368</v>
      </c>
      <c r="P538" s="252" t="s">
        <v>368</v>
      </c>
      <c r="Q538" s="252" t="s">
        <v>368</v>
      </c>
      <c r="R538" s="252" t="s">
        <v>368</v>
      </c>
      <c r="S538" s="252" t="s">
        <v>368</v>
      </c>
      <c r="T538" s="252" t="s">
        <v>368</v>
      </c>
      <c r="U538" s="252" t="s">
        <v>368</v>
      </c>
      <c r="V538" s="252" t="s">
        <v>368</v>
      </c>
    </row>
    <row r="539" spans="1:22">
      <c r="A539" s="252">
        <v>213533</v>
      </c>
      <c r="B539" s="252" t="s">
        <v>81</v>
      </c>
      <c r="C539" s="252" t="s">
        <v>367</v>
      </c>
      <c r="D539" s="252" t="s">
        <v>368</v>
      </c>
      <c r="E539" s="252" t="s">
        <v>368</v>
      </c>
      <c r="F539" s="252" t="s">
        <v>368</v>
      </c>
      <c r="G539" s="252" t="s">
        <v>368</v>
      </c>
      <c r="H539" s="252" t="s">
        <v>368</v>
      </c>
      <c r="I539" s="252" t="s">
        <v>368</v>
      </c>
      <c r="J539" s="252" t="s">
        <v>368</v>
      </c>
      <c r="K539" s="252" t="s">
        <v>368</v>
      </c>
      <c r="L539" s="252" t="s">
        <v>368</v>
      </c>
      <c r="M539" s="252" t="s">
        <v>368</v>
      </c>
      <c r="N539" s="252" t="s">
        <v>368</v>
      </c>
      <c r="O539" s="252" t="s">
        <v>368</v>
      </c>
      <c r="P539" s="252" t="s">
        <v>368</v>
      </c>
      <c r="Q539" s="252" t="s">
        <v>368</v>
      </c>
      <c r="R539" s="252" t="s">
        <v>368</v>
      </c>
      <c r="S539" s="252" t="s">
        <v>368</v>
      </c>
      <c r="T539" s="252" t="s">
        <v>368</v>
      </c>
      <c r="U539" s="252" t="s">
        <v>368</v>
      </c>
      <c r="V539" s="252" t="s">
        <v>368</v>
      </c>
    </row>
    <row r="540" spans="1:22">
      <c r="A540" s="252">
        <v>213793</v>
      </c>
      <c r="B540" s="252" t="s">
        <v>81</v>
      </c>
      <c r="C540" s="252" t="s">
        <v>367</v>
      </c>
      <c r="D540" s="252" t="s">
        <v>368</v>
      </c>
      <c r="E540" s="252" t="s">
        <v>368</v>
      </c>
      <c r="F540" s="252" t="s">
        <v>366</v>
      </c>
      <c r="G540" s="252" t="s">
        <v>368</v>
      </c>
      <c r="H540" s="252" t="s">
        <v>368</v>
      </c>
      <c r="I540" s="252" t="s">
        <v>368</v>
      </c>
      <c r="J540" s="252" t="s">
        <v>368</v>
      </c>
      <c r="K540" s="252" t="s">
        <v>368</v>
      </c>
      <c r="L540" s="252" t="s">
        <v>368</v>
      </c>
      <c r="M540" s="252" t="s">
        <v>368</v>
      </c>
      <c r="N540" s="252" t="s">
        <v>368</v>
      </c>
      <c r="O540" s="252" t="s">
        <v>368</v>
      </c>
      <c r="P540" s="252" t="s">
        <v>368</v>
      </c>
      <c r="Q540" s="252" t="s">
        <v>368</v>
      </c>
      <c r="R540" s="252" t="s">
        <v>368</v>
      </c>
      <c r="S540" s="252" t="s">
        <v>368</v>
      </c>
      <c r="T540" s="252" t="s">
        <v>368</v>
      </c>
      <c r="U540" s="252" t="s">
        <v>368</v>
      </c>
      <c r="V540" s="252" t="s">
        <v>368</v>
      </c>
    </row>
    <row r="541" spans="1:22">
      <c r="A541" s="252">
        <v>212849</v>
      </c>
      <c r="B541" s="252" t="s">
        <v>81</v>
      </c>
      <c r="C541" s="252" t="s">
        <v>366</v>
      </c>
      <c r="D541" s="252" t="s">
        <v>368</v>
      </c>
      <c r="E541" s="252" t="s">
        <v>366</v>
      </c>
      <c r="F541" s="252" t="s">
        <v>366</v>
      </c>
      <c r="G541" s="252" t="s">
        <v>368</v>
      </c>
      <c r="H541" s="252" t="s">
        <v>368</v>
      </c>
      <c r="I541" s="252" t="s">
        <v>368</v>
      </c>
      <c r="J541" s="252" t="s">
        <v>368</v>
      </c>
      <c r="K541" s="252" t="s">
        <v>368</v>
      </c>
      <c r="L541" s="252" t="s">
        <v>368</v>
      </c>
      <c r="M541" s="252" t="s">
        <v>368</v>
      </c>
      <c r="N541" s="252" t="s">
        <v>368</v>
      </c>
      <c r="O541" s="252" t="s">
        <v>368</v>
      </c>
      <c r="P541" s="252" t="s">
        <v>368</v>
      </c>
      <c r="Q541" s="252" t="s">
        <v>368</v>
      </c>
      <c r="R541" s="252" t="s">
        <v>368</v>
      </c>
      <c r="S541" s="252" t="s">
        <v>368</v>
      </c>
      <c r="T541" s="252" t="s">
        <v>368</v>
      </c>
      <c r="U541" s="252" t="s">
        <v>368</v>
      </c>
      <c r="V541" s="252" t="s">
        <v>368</v>
      </c>
    </row>
    <row r="542" spans="1:22">
      <c r="A542" s="252">
        <v>214313</v>
      </c>
      <c r="B542" s="252" t="s">
        <v>81</v>
      </c>
      <c r="C542" s="252" t="s">
        <v>368</v>
      </c>
      <c r="D542" s="252" t="s">
        <v>368</v>
      </c>
      <c r="E542" s="252" t="s">
        <v>368</v>
      </c>
      <c r="F542" s="252" t="s">
        <v>368</v>
      </c>
      <c r="G542" s="252" t="s">
        <v>366</v>
      </c>
      <c r="H542" s="252" t="s">
        <v>368</v>
      </c>
      <c r="I542" s="252" t="s">
        <v>368</v>
      </c>
      <c r="J542" s="252" t="s">
        <v>368</v>
      </c>
      <c r="K542" s="252" t="s">
        <v>368</v>
      </c>
      <c r="L542" s="252" t="s">
        <v>368</v>
      </c>
      <c r="M542" s="252" t="s">
        <v>368</v>
      </c>
      <c r="N542" s="252" t="s">
        <v>368</v>
      </c>
      <c r="O542" s="252" t="s">
        <v>368</v>
      </c>
      <c r="P542" s="252" t="s">
        <v>368</v>
      </c>
      <c r="Q542" s="252" t="s">
        <v>368</v>
      </c>
      <c r="R542" s="252" t="s">
        <v>368</v>
      </c>
      <c r="S542" s="252" t="s">
        <v>368</v>
      </c>
      <c r="T542" s="252" t="s">
        <v>368</v>
      </c>
      <c r="U542" s="252" t="s">
        <v>368</v>
      </c>
      <c r="V542" s="252" t="s">
        <v>368</v>
      </c>
    </row>
    <row r="543" spans="1:22">
      <c r="A543" s="252">
        <v>214348</v>
      </c>
      <c r="B543" s="252" t="s">
        <v>81</v>
      </c>
      <c r="C543" s="252" t="s">
        <v>368</v>
      </c>
      <c r="D543" s="252" t="s">
        <v>368</v>
      </c>
      <c r="E543" s="252" t="s">
        <v>368</v>
      </c>
      <c r="F543" s="252" t="s">
        <v>368</v>
      </c>
      <c r="G543" s="252" t="s">
        <v>368</v>
      </c>
      <c r="H543" s="252" t="s">
        <v>368</v>
      </c>
      <c r="I543" s="252" t="s">
        <v>366</v>
      </c>
      <c r="J543" s="252" t="s">
        <v>368</v>
      </c>
      <c r="K543" s="252" t="s">
        <v>368</v>
      </c>
      <c r="L543" s="252" t="s">
        <v>368</v>
      </c>
      <c r="M543" s="252" t="s">
        <v>368</v>
      </c>
      <c r="N543" s="252" t="s">
        <v>368</v>
      </c>
      <c r="O543" s="252" t="s">
        <v>368</v>
      </c>
      <c r="P543" s="252" t="s">
        <v>368</v>
      </c>
      <c r="Q543" s="252" t="s">
        <v>368</v>
      </c>
      <c r="R543" s="252" t="s">
        <v>368</v>
      </c>
      <c r="S543" s="252" t="s">
        <v>368</v>
      </c>
      <c r="T543" s="252" t="s">
        <v>368</v>
      </c>
      <c r="U543" s="252" t="s">
        <v>368</v>
      </c>
      <c r="V543" s="252" t="s">
        <v>368</v>
      </c>
    </row>
    <row r="544" spans="1:22">
      <c r="A544" s="252">
        <v>212335</v>
      </c>
      <c r="B544" s="252" t="s">
        <v>81</v>
      </c>
      <c r="C544" s="252" t="s">
        <v>366</v>
      </c>
      <c r="D544" s="252" t="s">
        <v>366</v>
      </c>
      <c r="E544" s="252" t="s">
        <v>366</v>
      </c>
      <c r="F544" s="252" t="s">
        <v>366</v>
      </c>
      <c r="G544" s="252" t="s">
        <v>366</v>
      </c>
      <c r="H544" s="252" t="s">
        <v>366</v>
      </c>
      <c r="I544" s="252" t="s">
        <v>366</v>
      </c>
      <c r="J544" s="252" t="s">
        <v>366</v>
      </c>
      <c r="K544" s="252" t="s">
        <v>368</v>
      </c>
      <c r="L544" s="252" t="s">
        <v>368</v>
      </c>
      <c r="M544" s="252" t="s">
        <v>368</v>
      </c>
      <c r="N544" s="252" t="s">
        <v>368</v>
      </c>
      <c r="O544" s="252" t="s">
        <v>368</v>
      </c>
      <c r="P544" s="252" t="s">
        <v>368</v>
      </c>
      <c r="Q544" s="252" t="s">
        <v>368</v>
      </c>
      <c r="R544" s="252" t="s">
        <v>368</v>
      </c>
      <c r="S544" s="252" t="s">
        <v>368</v>
      </c>
      <c r="T544" s="252" t="s">
        <v>368</v>
      </c>
      <c r="U544" s="252" t="s">
        <v>368</v>
      </c>
      <c r="V544" s="252" t="s">
        <v>368</v>
      </c>
    </row>
    <row r="545" spans="1:22">
      <c r="A545" s="252">
        <v>214552</v>
      </c>
      <c r="B545" s="252" t="s">
        <v>81</v>
      </c>
      <c r="C545" s="252" t="s">
        <v>368</v>
      </c>
      <c r="D545" s="252" t="s">
        <v>368</v>
      </c>
      <c r="E545" s="252" t="s">
        <v>368</v>
      </c>
      <c r="F545" s="252" t="s">
        <v>366</v>
      </c>
      <c r="G545" s="252" t="s">
        <v>368</v>
      </c>
      <c r="H545" s="252" t="s">
        <v>368</v>
      </c>
      <c r="I545" s="252" t="s">
        <v>368</v>
      </c>
      <c r="J545" s="252" t="s">
        <v>368</v>
      </c>
      <c r="K545" s="252" t="s">
        <v>366</v>
      </c>
      <c r="L545" s="252" t="s">
        <v>368</v>
      </c>
      <c r="M545" s="252" t="s">
        <v>368</v>
      </c>
      <c r="N545" s="252" t="s">
        <v>368</v>
      </c>
      <c r="O545" s="252" t="s">
        <v>368</v>
      </c>
      <c r="P545" s="252" t="s">
        <v>368</v>
      </c>
      <c r="Q545" s="252" t="s">
        <v>368</v>
      </c>
      <c r="R545" s="252" t="s">
        <v>368</v>
      </c>
      <c r="S545" s="252" t="s">
        <v>368</v>
      </c>
      <c r="T545" s="252" t="s">
        <v>368</v>
      </c>
      <c r="U545" s="252" t="s">
        <v>368</v>
      </c>
      <c r="V545" s="252" t="s">
        <v>368</v>
      </c>
    </row>
    <row r="546" spans="1:22">
      <c r="A546" s="252">
        <v>212097</v>
      </c>
      <c r="B546" s="252" t="s">
        <v>81</v>
      </c>
      <c r="C546" s="252" t="s">
        <v>366</v>
      </c>
      <c r="D546" s="252" t="s">
        <v>368</v>
      </c>
      <c r="E546" s="252" t="s">
        <v>368</v>
      </c>
      <c r="F546" s="252" t="s">
        <v>366</v>
      </c>
      <c r="G546" s="252" t="s">
        <v>366</v>
      </c>
      <c r="H546" s="252" t="s">
        <v>366</v>
      </c>
      <c r="I546" s="252" t="s">
        <v>366</v>
      </c>
      <c r="J546" s="252" t="s">
        <v>366</v>
      </c>
      <c r="K546" s="252" t="s">
        <v>366</v>
      </c>
      <c r="L546" s="252" t="s">
        <v>368</v>
      </c>
      <c r="M546" s="252" t="s">
        <v>368</v>
      </c>
      <c r="N546" s="252" t="s">
        <v>368</v>
      </c>
      <c r="O546" s="252" t="s">
        <v>368</v>
      </c>
      <c r="P546" s="252" t="s">
        <v>368</v>
      </c>
      <c r="Q546" s="252" t="s">
        <v>368</v>
      </c>
      <c r="R546" s="252" t="s">
        <v>368</v>
      </c>
      <c r="S546" s="252" t="s">
        <v>368</v>
      </c>
      <c r="T546" s="252" t="s">
        <v>368</v>
      </c>
      <c r="U546" s="252" t="s">
        <v>368</v>
      </c>
      <c r="V546" s="252" t="s">
        <v>368</v>
      </c>
    </row>
    <row r="547" spans="1:22">
      <c r="A547" s="252">
        <v>213879</v>
      </c>
      <c r="B547" s="252" t="s">
        <v>81</v>
      </c>
      <c r="C547" s="252" t="s">
        <v>368</v>
      </c>
      <c r="D547" s="252" t="s">
        <v>368</v>
      </c>
      <c r="E547" s="252" t="s">
        <v>368</v>
      </c>
      <c r="F547" s="252" t="s">
        <v>366</v>
      </c>
      <c r="G547" s="252" t="s">
        <v>368</v>
      </c>
      <c r="H547" s="252" t="s">
        <v>368</v>
      </c>
      <c r="I547" s="252" t="s">
        <v>368</v>
      </c>
      <c r="J547" s="252" t="s">
        <v>366</v>
      </c>
      <c r="K547" s="252" t="s">
        <v>368</v>
      </c>
      <c r="L547" s="252" t="s">
        <v>366</v>
      </c>
      <c r="M547" s="252" t="s">
        <v>368</v>
      </c>
      <c r="N547" s="252" t="s">
        <v>368</v>
      </c>
      <c r="O547" s="252" t="s">
        <v>368</v>
      </c>
      <c r="P547" s="252" t="s">
        <v>368</v>
      </c>
      <c r="Q547" s="252" t="s">
        <v>368</v>
      </c>
      <c r="R547" s="252" t="s">
        <v>368</v>
      </c>
      <c r="S547" s="252" t="s">
        <v>368</v>
      </c>
      <c r="T547" s="252" t="s">
        <v>368</v>
      </c>
      <c r="U547" s="252" t="s">
        <v>368</v>
      </c>
      <c r="V547" s="252" t="s">
        <v>368</v>
      </c>
    </row>
    <row r="548" spans="1:22">
      <c r="A548" s="253">
        <v>212711</v>
      </c>
      <c r="B548" s="252" t="s">
        <v>81</v>
      </c>
      <c r="C548" s="252" t="s">
        <v>368</v>
      </c>
      <c r="D548" s="252" t="s">
        <v>368</v>
      </c>
      <c r="E548" s="252" t="s">
        <v>368</v>
      </c>
      <c r="F548" s="252" t="s">
        <v>368</v>
      </c>
      <c r="G548" s="252" t="s">
        <v>366</v>
      </c>
      <c r="H548" s="252" t="s">
        <v>366</v>
      </c>
      <c r="I548" s="252" t="s">
        <v>368</v>
      </c>
      <c r="J548" s="252" t="s">
        <v>366</v>
      </c>
      <c r="K548" s="252" t="s">
        <v>368</v>
      </c>
      <c r="L548" s="252" t="s">
        <v>366</v>
      </c>
      <c r="M548" s="252" t="s">
        <v>368</v>
      </c>
      <c r="N548" s="252" t="s">
        <v>368</v>
      </c>
      <c r="O548" s="252" t="s">
        <v>368</v>
      </c>
      <c r="P548" s="252" t="s">
        <v>368</v>
      </c>
      <c r="Q548" s="252" t="s">
        <v>368</v>
      </c>
      <c r="R548" s="252" t="s">
        <v>368</v>
      </c>
      <c r="S548" s="252" t="s">
        <v>368</v>
      </c>
      <c r="T548" s="252" t="s">
        <v>368</v>
      </c>
      <c r="U548" s="252" t="s">
        <v>368</v>
      </c>
      <c r="V548" s="252" t="s">
        <v>368</v>
      </c>
    </row>
    <row r="549" spans="1:22">
      <c r="A549" s="253">
        <v>212717</v>
      </c>
      <c r="B549" s="252" t="s">
        <v>81</v>
      </c>
      <c r="C549" s="252" t="s">
        <v>366</v>
      </c>
      <c r="D549" s="252" t="s">
        <v>366</v>
      </c>
      <c r="E549" s="252" t="s">
        <v>366</v>
      </c>
      <c r="F549" s="252" t="s">
        <v>366</v>
      </c>
      <c r="G549" s="252" t="s">
        <v>368</v>
      </c>
      <c r="H549" s="252" t="s">
        <v>368</v>
      </c>
      <c r="I549" s="252" t="s">
        <v>366</v>
      </c>
      <c r="J549" s="252" t="s">
        <v>366</v>
      </c>
      <c r="K549" s="252" t="s">
        <v>366</v>
      </c>
      <c r="L549" s="252" t="s">
        <v>367</v>
      </c>
      <c r="M549" s="252" t="s">
        <v>366</v>
      </c>
      <c r="N549" s="252" t="s">
        <v>368</v>
      </c>
      <c r="O549" s="252" t="s">
        <v>368</v>
      </c>
      <c r="P549" s="252" t="s">
        <v>368</v>
      </c>
      <c r="Q549" s="252" t="s">
        <v>368</v>
      </c>
      <c r="R549" s="252" t="s">
        <v>368</v>
      </c>
      <c r="S549" s="252" t="s">
        <v>368</v>
      </c>
      <c r="T549" s="252" t="s">
        <v>368</v>
      </c>
      <c r="U549" s="252" t="s">
        <v>368</v>
      </c>
      <c r="V549" s="252" t="s">
        <v>368</v>
      </c>
    </row>
    <row r="550" spans="1:22">
      <c r="A550" s="252">
        <v>214360</v>
      </c>
      <c r="B550" s="252" t="s">
        <v>81</v>
      </c>
      <c r="C550" s="252" t="s">
        <v>367</v>
      </c>
      <c r="D550" s="252" t="s">
        <v>368</v>
      </c>
      <c r="E550" s="252" t="s">
        <v>368</v>
      </c>
      <c r="F550" s="252" t="s">
        <v>368</v>
      </c>
      <c r="G550" s="252" t="s">
        <v>367</v>
      </c>
      <c r="H550" s="252" t="s">
        <v>367</v>
      </c>
      <c r="I550" s="252" t="s">
        <v>368</v>
      </c>
      <c r="J550" s="252" t="s">
        <v>368</v>
      </c>
      <c r="K550" s="252" t="s">
        <v>368</v>
      </c>
      <c r="L550" s="252" t="s">
        <v>368</v>
      </c>
      <c r="M550" s="252" t="s">
        <v>366</v>
      </c>
      <c r="N550" s="252" t="s">
        <v>368</v>
      </c>
      <c r="O550" s="252" t="s">
        <v>368</v>
      </c>
      <c r="P550" s="252" t="s">
        <v>368</v>
      </c>
      <c r="Q550" s="252" t="s">
        <v>368</v>
      </c>
      <c r="R550" s="252" t="s">
        <v>368</v>
      </c>
      <c r="S550" s="252" t="s">
        <v>368</v>
      </c>
      <c r="T550" s="252" t="s">
        <v>368</v>
      </c>
      <c r="U550" s="252" t="s">
        <v>368</v>
      </c>
      <c r="V550" s="252" t="s">
        <v>368</v>
      </c>
    </row>
    <row r="551" spans="1:22">
      <c r="A551" s="253">
        <v>214620</v>
      </c>
      <c r="B551" s="252" t="s">
        <v>81</v>
      </c>
      <c r="C551" s="252" t="s">
        <v>366</v>
      </c>
      <c r="D551" s="252" t="s">
        <v>366</v>
      </c>
      <c r="E551" s="252" t="s">
        <v>366</v>
      </c>
      <c r="F551" s="252" t="s">
        <v>368</v>
      </c>
      <c r="G551" s="252" t="s">
        <v>367</v>
      </c>
      <c r="H551" s="252" t="s">
        <v>368</v>
      </c>
      <c r="I551" s="252" t="s">
        <v>368</v>
      </c>
      <c r="J551" s="252" t="s">
        <v>368</v>
      </c>
      <c r="K551" s="252" t="s">
        <v>368</v>
      </c>
      <c r="L551" s="252" t="s">
        <v>368</v>
      </c>
      <c r="M551" s="252" t="s">
        <v>366</v>
      </c>
      <c r="N551" s="252" t="s">
        <v>368</v>
      </c>
      <c r="O551" s="252" t="s">
        <v>368</v>
      </c>
      <c r="P551" s="252" t="s">
        <v>368</v>
      </c>
      <c r="Q551" s="252" t="s">
        <v>368</v>
      </c>
      <c r="R551" s="252" t="s">
        <v>368</v>
      </c>
      <c r="S551" s="252" t="s">
        <v>368</v>
      </c>
      <c r="T551" s="252" t="s">
        <v>368</v>
      </c>
      <c r="U551" s="252" t="s">
        <v>368</v>
      </c>
      <c r="V551" s="252" t="s">
        <v>368</v>
      </c>
    </row>
    <row r="552" spans="1:22">
      <c r="A552" s="252">
        <v>213059</v>
      </c>
      <c r="B552" s="252" t="s">
        <v>81</v>
      </c>
      <c r="C552" s="252" t="s">
        <v>368</v>
      </c>
      <c r="D552" s="252" t="s">
        <v>368</v>
      </c>
      <c r="E552" s="252" t="s">
        <v>368</v>
      </c>
      <c r="F552" s="252" t="s">
        <v>368</v>
      </c>
      <c r="G552" s="252" t="s">
        <v>368</v>
      </c>
      <c r="H552" s="252" t="s">
        <v>367</v>
      </c>
      <c r="I552" s="252" t="s">
        <v>368</v>
      </c>
      <c r="J552" s="252" t="s">
        <v>366</v>
      </c>
      <c r="K552" s="252" t="s">
        <v>368</v>
      </c>
      <c r="L552" s="252" t="s">
        <v>368</v>
      </c>
      <c r="M552" s="252" t="s">
        <v>366</v>
      </c>
      <c r="N552" s="252" t="s">
        <v>368</v>
      </c>
      <c r="O552" s="252" t="s">
        <v>368</v>
      </c>
      <c r="P552" s="252" t="s">
        <v>368</v>
      </c>
      <c r="Q552" s="252" t="s">
        <v>368</v>
      </c>
      <c r="R552" s="252" t="s">
        <v>368</v>
      </c>
      <c r="S552" s="252" t="s">
        <v>368</v>
      </c>
      <c r="T552" s="252" t="s">
        <v>368</v>
      </c>
      <c r="U552" s="252" t="s">
        <v>368</v>
      </c>
      <c r="V552" s="252" t="s">
        <v>368</v>
      </c>
    </row>
    <row r="553" spans="1:22">
      <c r="A553" s="252">
        <v>213108</v>
      </c>
      <c r="B553" s="252" t="s">
        <v>81</v>
      </c>
      <c r="C553" s="252" t="s">
        <v>368</v>
      </c>
      <c r="D553" s="252" t="s">
        <v>368</v>
      </c>
      <c r="E553" s="252" t="s">
        <v>368</v>
      </c>
      <c r="F553" s="252" t="s">
        <v>368</v>
      </c>
      <c r="G553" s="252" t="s">
        <v>368</v>
      </c>
      <c r="H553" s="252" t="s">
        <v>368</v>
      </c>
      <c r="I553" s="252" t="s">
        <v>368</v>
      </c>
      <c r="J553" s="252" t="s">
        <v>366</v>
      </c>
      <c r="K553" s="252" t="s">
        <v>368</v>
      </c>
      <c r="L553" s="252" t="s">
        <v>368</v>
      </c>
      <c r="M553" s="252" t="s">
        <v>366</v>
      </c>
      <c r="N553" s="252" t="s">
        <v>368</v>
      </c>
      <c r="O553" s="252" t="s">
        <v>368</v>
      </c>
      <c r="P553" s="252" t="s">
        <v>368</v>
      </c>
      <c r="Q553" s="252" t="s">
        <v>368</v>
      </c>
      <c r="R553" s="252" t="s">
        <v>368</v>
      </c>
      <c r="S553" s="252" t="s">
        <v>368</v>
      </c>
      <c r="T553" s="252" t="s">
        <v>368</v>
      </c>
      <c r="U553" s="252" t="s">
        <v>368</v>
      </c>
      <c r="V553" s="252" t="s">
        <v>368</v>
      </c>
    </row>
    <row r="554" spans="1:22">
      <c r="A554" s="252">
        <v>213340</v>
      </c>
      <c r="B554" s="252" t="s">
        <v>81</v>
      </c>
      <c r="C554" s="252" t="s">
        <v>368</v>
      </c>
      <c r="D554" s="252" t="s">
        <v>368</v>
      </c>
      <c r="E554" s="252" t="s">
        <v>368</v>
      </c>
      <c r="F554" s="252" t="s">
        <v>366</v>
      </c>
      <c r="G554" s="252" t="s">
        <v>366</v>
      </c>
      <c r="H554" s="252" t="s">
        <v>368</v>
      </c>
      <c r="I554" s="252" t="s">
        <v>368</v>
      </c>
      <c r="J554" s="252" t="s">
        <v>368</v>
      </c>
      <c r="K554" s="252" t="s">
        <v>366</v>
      </c>
      <c r="L554" s="252" t="s">
        <v>368</v>
      </c>
      <c r="M554" s="252" t="s">
        <v>366</v>
      </c>
      <c r="N554" s="252" t="s">
        <v>368</v>
      </c>
      <c r="O554" s="252" t="s">
        <v>368</v>
      </c>
      <c r="P554" s="252" t="s">
        <v>368</v>
      </c>
      <c r="Q554" s="252" t="s">
        <v>368</v>
      </c>
      <c r="R554" s="252" t="s">
        <v>368</v>
      </c>
      <c r="S554" s="252" t="s">
        <v>368</v>
      </c>
      <c r="T554" s="252" t="s">
        <v>368</v>
      </c>
      <c r="U554" s="252" t="s">
        <v>368</v>
      </c>
      <c r="V554" s="252" t="s">
        <v>368</v>
      </c>
    </row>
    <row r="555" spans="1:22">
      <c r="A555" s="252">
        <v>214505</v>
      </c>
      <c r="B555" s="252" t="s">
        <v>81</v>
      </c>
      <c r="C555" s="252" t="s">
        <v>368</v>
      </c>
      <c r="D555" s="252" t="s">
        <v>366</v>
      </c>
      <c r="E555" s="252" t="s">
        <v>366</v>
      </c>
      <c r="F555" s="252" t="s">
        <v>368</v>
      </c>
      <c r="G555" s="252" t="s">
        <v>366</v>
      </c>
      <c r="H555" s="252" t="s">
        <v>368</v>
      </c>
      <c r="I555" s="252" t="s">
        <v>368</v>
      </c>
      <c r="J555" s="252" t="s">
        <v>367</v>
      </c>
      <c r="K555" s="252" t="s">
        <v>368</v>
      </c>
      <c r="L555" s="252" t="s">
        <v>368</v>
      </c>
      <c r="M555" s="252" t="s">
        <v>368</v>
      </c>
      <c r="N555" s="252" t="s">
        <v>366</v>
      </c>
      <c r="O555" s="252" t="s">
        <v>368</v>
      </c>
      <c r="P555" s="252" t="s">
        <v>368</v>
      </c>
      <c r="Q555" s="252" t="s">
        <v>368</v>
      </c>
      <c r="R555" s="252" t="s">
        <v>368</v>
      </c>
      <c r="S555" s="252" t="s">
        <v>368</v>
      </c>
      <c r="T555" s="252" t="s">
        <v>368</v>
      </c>
      <c r="U555" s="252" t="s">
        <v>368</v>
      </c>
      <c r="V555" s="252" t="s">
        <v>368</v>
      </c>
    </row>
    <row r="556" spans="1:22">
      <c r="A556" s="252">
        <v>213694</v>
      </c>
      <c r="B556" s="252" t="s">
        <v>81</v>
      </c>
      <c r="C556" s="252" t="s">
        <v>368</v>
      </c>
      <c r="D556" s="252" t="s">
        <v>368</v>
      </c>
      <c r="E556" s="252" t="s">
        <v>368</v>
      </c>
      <c r="F556" s="252" t="s">
        <v>368</v>
      </c>
      <c r="G556" s="252" t="s">
        <v>368</v>
      </c>
      <c r="H556" s="252" t="s">
        <v>368</v>
      </c>
      <c r="I556" s="252" t="s">
        <v>368</v>
      </c>
      <c r="J556" s="252" t="s">
        <v>366</v>
      </c>
      <c r="K556" s="252" t="s">
        <v>366</v>
      </c>
      <c r="L556" s="252" t="s">
        <v>368</v>
      </c>
      <c r="M556" s="252" t="s">
        <v>368</v>
      </c>
      <c r="N556" s="252" t="s">
        <v>366</v>
      </c>
      <c r="O556" s="252" t="s">
        <v>368</v>
      </c>
      <c r="P556" s="252" t="s">
        <v>368</v>
      </c>
      <c r="Q556" s="252" t="s">
        <v>368</v>
      </c>
      <c r="R556" s="252" t="s">
        <v>368</v>
      </c>
      <c r="S556" s="252" t="s">
        <v>368</v>
      </c>
      <c r="T556" s="252" t="s">
        <v>368</v>
      </c>
      <c r="U556" s="252" t="s">
        <v>368</v>
      </c>
      <c r="V556" s="252" t="s">
        <v>368</v>
      </c>
    </row>
    <row r="557" spans="1:22">
      <c r="A557" s="252">
        <v>212841</v>
      </c>
      <c r="B557" s="252" t="s">
        <v>81</v>
      </c>
      <c r="C557" s="252" t="s">
        <v>366</v>
      </c>
      <c r="D557" s="252" t="s">
        <v>368</v>
      </c>
      <c r="E557" s="252" t="s">
        <v>366</v>
      </c>
      <c r="F557" s="252" t="s">
        <v>368</v>
      </c>
      <c r="G557" s="252" t="s">
        <v>367</v>
      </c>
      <c r="H557" s="252" t="s">
        <v>367</v>
      </c>
      <c r="I557" s="252" t="s">
        <v>366</v>
      </c>
      <c r="J557" s="252" t="s">
        <v>366</v>
      </c>
      <c r="K557" s="252" t="s">
        <v>368</v>
      </c>
      <c r="L557" s="252" t="s">
        <v>366</v>
      </c>
      <c r="M557" s="252" t="s">
        <v>366</v>
      </c>
      <c r="N557" s="252" t="s">
        <v>366</v>
      </c>
      <c r="O557" s="252" t="s">
        <v>368</v>
      </c>
      <c r="P557" s="252" t="s">
        <v>368</v>
      </c>
      <c r="Q557" s="252" t="s">
        <v>368</v>
      </c>
      <c r="R557" s="252" t="s">
        <v>368</v>
      </c>
      <c r="S557" s="252" t="s">
        <v>368</v>
      </c>
      <c r="T557" s="252" t="s">
        <v>368</v>
      </c>
      <c r="U557" s="252" t="s">
        <v>368</v>
      </c>
      <c r="V557" s="252" t="s">
        <v>368</v>
      </c>
    </row>
    <row r="558" spans="1:22">
      <c r="A558" s="252">
        <v>213217</v>
      </c>
      <c r="B558" s="252" t="s">
        <v>81</v>
      </c>
      <c r="C558" s="252" t="s">
        <v>368</v>
      </c>
      <c r="D558" s="252" t="s">
        <v>368</v>
      </c>
      <c r="E558" s="252" t="s">
        <v>368</v>
      </c>
      <c r="F558" s="252" t="s">
        <v>368</v>
      </c>
      <c r="G558" s="252" t="s">
        <v>368</v>
      </c>
      <c r="H558" s="252" t="s">
        <v>368</v>
      </c>
      <c r="I558" s="252" t="s">
        <v>368</v>
      </c>
      <c r="J558" s="252" t="s">
        <v>368</v>
      </c>
      <c r="K558" s="252" t="s">
        <v>368</v>
      </c>
      <c r="L558" s="252" t="s">
        <v>368</v>
      </c>
      <c r="M558" s="252" t="s">
        <v>368</v>
      </c>
      <c r="N558" s="252" t="s">
        <v>368</v>
      </c>
      <c r="O558" s="252" t="s">
        <v>366</v>
      </c>
      <c r="P558" s="252" t="s">
        <v>368</v>
      </c>
      <c r="Q558" s="252" t="s">
        <v>368</v>
      </c>
      <c r="R558" s="252" t="s">
        <v>368</v>
      </c>
      <c r="S558" s="252" t="s">
        <v>368</v>
      </c>
      <c r="T558" s="252" t="s">
        <v>368</v>
      </c>
      <c r="U558" s="252" t="s">
        <v>368</v>
      </c>
      <c r="V558" s="252" t="s">
        <v>368</v>
      </c>
    </row>
    <row r="559" spans="1:22">
      <c r="A559" s="252">
        <v>214424</v>
      </c>
      <c r="B559" s="252" t="s">
        <v>81</v>
      </c>
      <c r="C559" s="252" t="s">
        <v>366</v>
      </c>
      <c r="D559" s="252" t="s">
        <v>368</v>
      </c>
      <c r="E559" s="252" t="s">
        <v>366</v>
      </c>
      <c r="F559" s="252" t="s">
        <v>368</v>
      </c>
      <c r="G559" s="252" t="s">
        <v>368</v>
      </c>
      <c r="H559" s="252" t="s">
        <v>366</v>
      </c>
      <c r="I559" s="252" t="s">
        <v>368</v>
      </c>
      <c r="J559" s="252" t="s">
        <v>368</v>
      </c>
      <c r="K559" s="252" t="s">
        <v>368</v>
      </c>
      <c r="L559" s="252" t="s">
        <v>368</v>
      </c>
      <c r="M559" s="252" t="s">
        <v>368</v>
      </c>
      <c r="N559" s="252" t="s">
        <v>368</v>
      </c>
      <c r="O559" s="252" t="s">
        <v>366</v>
      </c>
      <c r="P559" s="252" t="s">
        <v>368</v>
      </c>
      <c r="Q559" s="252" t="s">
        <v>368</v>
      </c>
      <c r="R559" s="252" t="s">
        <v>368</v>
      </c>
      <c r="S559" s="252" t="s">
        <v>368</v>
      </c>
      <c r="T559" s="252" t="s">
        <v>368</v>
      </c>
      <c r="U559" s="252" t="s">
        <v>368</v>
      </c>
      <c r="V559" s="252" t="s">
        <v>368</v>
      </c>
    </row>
    <row r="560" spans="1:22">
      <c r="A560" s="252">
        <v>214032</v>
      </c>
      <c r="B560" s="252" t="s">
        <v>81</v>
      </c>
      <c r="C560" s="252" t="s">
        <v>368</v>
      </c>
      <c r="D560" s="252" t="s">
        <v>368</v>
      </c>
      <c r="E560" s="252" t="s">
        <v>368</v>
      </c>
      <c r="F560" s="252" t="s">
        <v>368</v>
      </c>
      <c r="G560" s="252" t="s">
        <v>368</v>
      </c>
      <c r="H560" s="252" t="s">
        <v>368</v>
      </c>
      <c r="I560" s="252" t="s">
        <v>368</v>
      </c>
      <c r="J560" s="252" t="s">
        <v>366</v>
      </c>
      <c r="K560" s="252" t="s">
        <v>368</v>
      </c>
      <c r="L560" s="252" t="s">
        <v>368</v>
      </c>
      <c r="M560" s="252" t="s">
        <v>368</v>
      </c>
      <c r="N560" s="252" t="s">
        <v>368</v>
      </c>
      <c r="O560" s="252" t="s">
        <v>366</v>
      </c>
      <c r="P560" s="252" t="s">
        <v>368</v>
      </c>
      <c r="Q560" s="252" t="s">
        <v>368</v>
      </c>
      <c r="R560" s="252" t="s">
        <v>368</v>
      </c>
      <c r="S560" s="252" t="s">
        <v>368</v>
      </c>
      <c r="T560" s="252" t="s">
        <v>368</v>
      </c>
      <c r="U560" s="252" t="s">
        <v>368</v>
      </c>
      <c r="V560" s="252" t="s">
        <v>368</v>
      </c>
    </row>
    <row r="561" spans="1:22">
      <c r="A561" s="252">
        <v>211945</v>
      </c>
      <c r="B561" s="252" t="s">
        <v>81</v>
      </c>
      <c r="C561" s="252" t="s">
        <v>366</v>
      </c>
      <c r="D561" s="252" t="s">
        <v>368</v>
      </c>
      <c r="E561" s="252" t="s">
        <v>366</v>
      </c>
      <c r="F561" s="252" t="s">
        <v>368</v>
      </c>
      <c r="G561" s="252" t="s">
        <v>367</v>
      </c>
      <c r="H561" s="252" t="s">
        <v>367</v>
      </c>
      <c r="I561" s="252" t="s">
        <v>368</v>
      </c>
      <c r="J561" s="252" t="s">
        <v>368</v>
      </c>
      <c r="K561" s="252" t="s">
        <v>367</v>
      </c>
      <c r="L561" s="252" t="s">
        <v>366</v>
      </c>
      <c r="M561" s="252" t="s">
        <v>368</v>
      </c>
      <c r="N561" s="252" t="s">
        <v>368</v>
      </c>
      <c r="O561" s="252" t="s">
        <v>366</v>
      </c>
      <c r="P561" s="252" t="s">
        <v>368</v>
      </c>
      <c r="Q561" s="252" t="s">
        <v>368</v>
      </c>
      <c r="R561" s="252" t="s">
        <v>368</v>
      </c>
      <c r="S561" s="252" t="s">
        <v>368</v>
      </c>
      <c r="T561" s="252" t="s">
        <v>368</v>
      </c>
      <c r="U561" s="252" t="s">
        <v>368</v>
      </c>
      <c r="V561" s="252" t="s">
        <v>368</v>
      </c>
    </row>
    <row r="562" spans="1:22">
      <c r="A562" s="252">
        <v>214199</v>
      </c>
      <c r="B562" s="252" t="s">
        <v>81</v>
      </c>
      <c r="C562" s="252" t="s">
        <v>367</v>
      </c>
      <c r="D562" s="252" t="s">
        <v>368</v>
      </c>
      <c r="E562" s="252" t="s">
        <v>366</v>
      </c>
      <c r="F562" s="252" t="s">
        <v>366</v>
      </c>
      <c r="G562" s="252" t="s">
        <v>366</v>
      </c>
      <c r="H562" s="252" t="s">
        <v>366</v>
      </c>
      <c r="I562" s="252" t="s">
        <v>368</v>
      </c>
      <c r="J562" s="252" t="s">
        <v>367</v>
      </c>
      <c r="K562" s="252" t="s">
        <v>368</v>
      </c>
      <c r="L562" s="252" t="s">
        <v>368</v>
      </c>
      <c r="M562" s="252" t="s">
        <v>366</v>
      </c>
      <c r="N562" s="252" t="s">
        <v>368</v>
      </c>
      <c r="O562" s="252" t="s">
        <v>366</v>
      </c>
      <c r="P562" s="252" t="s">
        <v>368</v>
      </c>
      <c r="Q562" s="252" t="s">
        <v>368</v>
      </c>
      <c r="R562" s="252" t="s">
        <v>368</v>
      </c>
      <c r="S562" s="252" t="s">
        <v>368</v>
      </c>
      <c r="T562" s="252" t="s">
        <v>368</v>
      </c>
      <c r="U562" s="252" t="s">
        <v>368</v>
      </c>
      <c r="V562" s="252" t="s">
        <v>368</v>
      </c>
    </row>
    <row r="563" spans="1:22">
      <c r="A563" s="252">
        <v>214117</v>
      </c>
      <c r="B563" s="252" t="s">
        <v>81</v>
      </c>
      <c r="C563" s="252" t="s">
        <v>368</v>
      </c>
      <c r="D563" s="252" t="s">
        <v>368</v>
      </c>
      <c r="E563" s="252" t="s">
        <v>366</v>
      </c>
      <c r="F563" s="252" t="s">
        <v>368</v>
      </c>
      <c r="G563" s="252" t="s">
        <v>368</v>
      </c>
      <c r="H563" s="252" t="s">
        <v>368</v>
      </c>
      <c r="I563" s="252" t="s">
        <v>368</v>
      </c>
      <c r="J563" s="252" t="s">
        <v>366</v>
      </c>
      <c r="K563" s="252" t="s">
        <v>368</v>
      </c>
      <c r="L563" s="252" t="s">
        <v>368</v>
      </c>
      <c r="M563" s="252" t="s">
        <v>366</v>
      </c>
      <c r="N563" s="252" t="s">
        <v>368</v>
      </c>
      <c r="O563" s="252" t="s">
        <v>366</v>
      </c>
      <c r="P563" s="252" t="s">
        <v>368</v>
      </c>
      <c r="Q563" s="252" t="s">
        <v>368</v>
      </c>
      <c r="R563" s="252" t="s">
        <v>368</v>
      </c>
      <c r="S563" s="252" t="s">
        <v>368</v>
      </c>
      <c r="T563" s="252" t="s">
        <v>368</v>
      </c>
      <c r="U563" s="252" t="s">
        <v>368</v>
      </c>
      <c r="V563" s="252" t="s">
        <v>368</v>
      </c>
    </row>
    <row r="564" spans="1:22">
      <c r="A564" s="252">
        <v>212946</v>
      </c>
      <c r="B564" s="252" t="s">
        <v>81</v>
      </c>
      <c r="C564" s="252" t="s">
        <v>366</v>
      </c>
      <c r="D564" s="252" t="s">
        <v>368</v>
      </c>
      <c r="E564" s="252" t="s">
        <v>368</v>
      </c>
      <c r="F564" s="252" t="s">
        <v>366</v>
      </c>
      <c r="G564" s="252" t="s">
        <v>366</v>
      </c>
      <c r="H564" s="252" t="s">
        <v>366</v>
      </c>
      <c r="I564" s="252" t="s">
        <v>368</v>
      </c>
      <c r="J564" s="252" t="s">
        <v>366</v>
      </c>
      <c r="K564" s="252" t="s">
        <v>368</v>
      </c>
      <c r="L564" s="252" t="s">
        <v>368</v>
      </c>
      <c r="M564" s="252" t="s">
        <v>366</v>
      </c>
      <c r="N564" s="252" t="s">
        <v>368</v>
      </c>
      <c r="O564" s="252" t="s">
        <v>366</v>
      </c>
      <c r="P564" s="252" t="s">
        <v>368</v>
      </c>
      <c r="Q564" s="252" t="s">
        <v>368</v>
      </c>
      <c r="R564" s="252" t="s">
        <v>368</v>
      </c>
      <c r="S564" s="252" t="s">
        <v>368</v>
      </c>
      <c r="T564" s="252" t="s">
        <v>368</v>
      </c>
      <c r="U564" s="252" t="s">
        <v>368</v>
      </c>
      <c r="V564" s="252" t="s">
        <v>368</v>
      </c>
    </row>
    <row r="565" spans="1:22">
      <c r="A565" s="252">
        <v>214456</v>
      </c>
      <c r="B565" s="252" t="s">
        <v>81</v>
      </c>
      <c r="C565" s="252" t="s">
        <v>366</v>
      </c>
      <c r="D565" s="252" t="s">
        <v>368</v>
      </c>
      <c r="E565" s="252" t="s">
        <v>368</v>
      </c>
      <c r="F565" s="252" t="s">
        <v>367</v>
      </c>
      <c r="G565" s="252" t="s">
        <v>368</v>
      </c>
      <c r="H565" s="252" t="s">
        <v>368</v>
      </c>
      <c r="I565" s="252" t="s">
        <v>368</v>
      </c>
      <c r="J565" s="252" t="s">
        <v>368</v>
      </c>
      <c r="K565" s="252" t="s">
        <v>368</v>
      </c>
      <c r="L565" s="252" t="s">
        <v>368</v>
      </c>
      <c r="M565" s="252" t="s">
        <v>367</v>
      </c>
      <c r="N565" s="252" t="s">
        <v>368</v>
      </c>
      <c r="O565" s="252" t="s">
        <v>368</v>
      </c>
      <c r="P565" s="252" t="s">
        <v>366</v>
      </c>
      <c r="Q565" s="252" t="s">
        <v>368</v>
      </c>
      <c r="R565" s="252" t="s">
        <v>368</v>
      </c>
      <c r="S565" s="252" t="s">
        <v>368</v>
      </c>
      <c r="T565" s="252" t="s">
        <v>368</v>
      </c>
      <c r="U565" s="252" t="s">
        <v>368</v>
      </c>
      <c r="V565" s="252" t="s">
        <v>368</v>
      </c>
    </row>
    <row r="566" spans="1:22">
      <c r="A566" s="252">
        <v>214479</v>
      </c>
      <c r="B566" s="252" t="s">
        <v>81</v>
      </c>
      <c r="C566" s="252" t="s">
        <v>366</v>
      </c>
      <c r="D566" s="252" t="s">
        <v>368</v>
      </c>
      <c r="E566" s="252" t="s">
        <v>368</v>
      </c>
      <c r="F566" s="252" t="s">
        <v>366</v>
      </c>
      <c r="G566" s="252" t="s">
        <v>368</v>
      </c>
      <c r="H566" s="252" t="s">
        <v>368</v>
      </c>
      <c r="I566" s="252" t="s">
        <v>368</v>
      </c>
      <c r="J566" s="252" t="s">
        <v>368</v>
      </c>
      <c r="K566" s="252" t="s">
        <v>368</v>
      </c>
      <c r="L566" s="252" t="s">
        <v>368</v>
      </c>
      <c r="M566" s="252" t="s">
        <v>368</v>
      </c>
      <c r="N566" s="252" t="s">
        <v>368</v>
      </c>
      <c r="O566" s="252" t="s">
        <v>368</v>
      </c>
      <c r="P566" s="252" t="s">
        <v>366</v>
      </c>
      <c r="Q566" s="252" t="s">
        <v>368</v>
      </c>
      <c r="R566" s="252" t="s">
        <v>368</v>
      </c>
      <c r="S566" s="252" t="s">
        <v>368</v>
      </c>
      <c r="T566" s="252" t="s">
        <v>368</v>
      </c>
      <c r="U566" s="252" t="s">
        <v>368</v>
      </c>
      <c r="V566" s="252" t="s">
        <v>368</v>
      </c>
    </row>
    <row r="567" spans="1:22">
      <c r="A567" s="252">
        <v>214123</v>
      </c>
      <c r="B567" s="252" t="s">
        <v>81</v>
      </c>
      <c r="C567" s="252" t="s">
        <v>368</v>
      </c>
      <c r="D567" s="252" t="s">
        <v>368</v>
      </c>
      <c r="E567" s="252" t="s">
        <v>368</v>
      </c>
      <c r="F567" s="252" t="s">
        <v>366</v>
      </c>
      <c r="G567" s="252" t="s">
        <v>367</v>
      </c>
      <c r="H567" s="252" t="s">
        <v>368</v>
      </c>
      <c r="I567" s="252" t="s">
        <v>368</v>
      </c>
      <c r="J567" s="252" t="s">
        <v>366</v>
      </c>
      <c r="K567" s="252" t="s">
        <v>368</v>
      </c>
      <c r="L567" s="252" t="s">
        <v>366</v>
      </c>
      <c r="M567" s="252" t="s">
        <v>368</v>
      </c>
      <c r="N567" s="252" t="s">
        <v>368</v>
      </c>
      <c r="O567" s="252" t="s">
        <v>368</v>
      </c>
      <c r="P567" s="252" t="s">
        <v>366</v>
      </c>
      <c r="Q567" s="252" t="s">
        <v>368</v>
      </c>
      <c r="R567" s="252" t="s">
        <v>368</v>
      </c>
      <c r="S567" s="252" t="s">
        <v>368</v>
      </c>
      <c r="T567" s="252" t="s">
        <v>368</v>
      </c>
      <c r="U567" s="252" t="s">
        <v>368</v>
      </c>
      <c r="V567" s="252" t="s">
        <v>368</v>
      </c>
    </row>
    <row r="568" spans="1:22">
      <c r="A568" s="252">
        <v>213823</v>
      </c>
      <c r="B568" s="252" t="s">
        <v>81</v>
      </c>
      <c r="C568" s="252" t="s">
        <v>368</v>
      </c>
      <c r="D568" s="252" t="s">
        <v>366</v>
      </c>
      <c r="E568" s="252" t="s">
        <v>368</v>
      </c>
      <c r="F568" s="252" t="s">
        <v>368</v>
      </c>
      <c r="G568" s="252" t="s">
        <v>368</v>
      </c>
      <c r="H568" s="252" t="s">
        <v>368</v>
      </c>
      <c r="I568" s="252" t="s">
        <v>368</v>
      </c>
      <c r="J568" s="252" t="s">
        <v>368</v>
      </c>
      <c r="K568" s="252" t="s">
        <v>368</v>
      </c>
      <c r="L568" s="252" t="s">
        <v>368</v>
      </c>
      <c r="M568" s="252" t="s">
        <v>366</v>
      </c>
      <c r="N568" s="252" t="s">
        <v>368</v>
      </c>
      <c r="O568" s="252" t="s">
        <v>368</v>
      </c>
      <c r="P568" s="252" t="s">
        <v>366</v>
      </c>
      <c r="Q568" s="252" t="s">
        <v>368</v>
      </c>
      <c r="R568" s="252" t="s">
        <v>368</v>
      </c>
      <c r="S568" s="252" t="s">
        <v>368</v>
      </c>
      <c r="T568" s="252" t="s">
        <v>368</v>
      </c>
      <c r="U568" s="252" t="s">
        <v>368</v>
      </c>
      <c r="V568" s="252" t="s">
        <v>368</v>
      </c>
    </row>
    <row r="569" spans="1:22">
      <c r="A569" s="252">
        <v>211584</v>
      </c>
      <c r="B569" s="252" t="s">
        <v>81</v>
      </c>
      <c r="C569" s="252" t="s">
        <v>366</v>
      </c>
      <c r="D569" s="252" t="s">
        <v>368</v>
      </c>
      <c r="E569" s="252" t="s">
        <v>368</v>
      </c>
      <c r="F569" s="252" t="s">
        <v>366</v>
      </c>
      <c r="G569" s="252" t="s">
        <v>366</v>
      </c>
      <c r="H569" s="252" t="s">
        <v>366</v>
      </c>
      <c r="I569" s="252" t="s">
        <v>368</v>
      </c>
      <c r="J569" s="252" t="s">
        <v>368</v>
      </c>
      <c r="K569" s="252" t="s">
        <v>368</v>
      </c>
      <c r="L569" s="252" t="s">
        <v>366</v>
      </c>
      <c r="M569" s="252" t="s">
        <v>366</v>
      </c>
      <c r="N569" s="252" t="s">
        <v>368</v>
      </c>
      <c r="O569" s="252" t="s">
        <v>368</v>
      </c>
      <c r="P569" s="252" t="s">
        <v>366</v>
      </c>
      <c r="Q569" s="252" t="s">
        <v>368</v>
      </c>
      <c r="R569" s="252" t="s">
        <v>368</v>
      </c>
      <c r="S569" s="252" t="s">
        <v>368</v>
      </c>
      <c r="T569" s="252" t="s">
        <v>368</v>
      </c>
      <c r="U569" s="252" t="s">
        <v>368</v>
      </c>
      <c r="V569" s="252" t="s">
        <v>368</v>
      </c>
    </row>
    <row r="570" spans="1:22">
      <c r="A570" s="252">
        <v>214166</v>
      </c>
      <c r="B570" s="252" t="s">
        <v>81</v>
      </c>
      <c r="C570" s="252" t="s">
        <v>368</v>
      </c>
      <c r="D570" s="252" t="s">
        <v>368</v>
      </c>
      <c r="E570" s="252" t="s">
        <v>366</v>
      </c>
      <c r="F570" s="252" t="s">
        <v>368</v>
      </c>
      <c r="G570" s="252" t="s">
        <v>366</v>
      </c>
      <c r="H570" s="252" t="s">
        <v>368</v>
      </c>
      <c r="I570" s="252" t="s">
        <v>368</v>
      </c>
      <c r="J570" s="252" t="s">
        <v>368</v>
      </c>
      <c r="K570" s="252" t="s">
        <v>368</v>
      </c>
      <c r="L570" s="252" t="s">
        <v>368</v>
      </c>
      <c r="M570" s="252" t="s">
        <v>368</v>
      </c>
      <c r="N570" s="252" t="s">
        <v>366</v>
      </c>
      <c r="O570" s="252" t="s">
        <v>368</v>
      </c>
      <c r="P570" s="252" t="s">
        <v>366</v>
      </c>
      <c r="Q570" s="252" t="s">
        <v>368</v>
      </c>
      <c r="R570" s="252" t="s">
        <v>368</v>
      </c>
      <c r="S570" s="252" t="s">
        <v>368</v>
      </c>
      <c r="T570" s="252" t="s">
        <v>368</v>
      </c>
      <c r="U570" s="252" t="s">
        <v>368</v>
      </c>
      <c r="V570" s="252" t="s">
        <v>368</v>
      </c>
    </row>
    <row r="571" spans="1:22">
      <c r="A571" s="252">
        <v>213799</v>
      </c>
      <c r="B571" s="252" t="s">
        <v>81</v>
      </c>
      <c r="C571" s="252" t="s">
        <v>367</v>
      </c>
      <c r="D571" s="252" t="s">
        <v>368</v>
      </c>
      <c r="E571" s="252" t="s">
        <v>368</v>
      </c>
      <c r="F571" s="252" t="s">
        <v>366</v>
      </c>
      <c r="G571" s="252" t="s">
        <v>368</v>
      </c>
      <c r="H571" s="252" t="s">
        <v>368</v>
      </c>
      <c r="I571" s="252" t="s">
        <v>366</v>
      </c>
      <c r="J571" s="252" t="s">
        <v>368</v>
      </c>
      <c r="K571" s="252" t="s">
        <v>368</v>
      </c>
      <c r="L571" s="252" t="s">
        <v>368</v>
      </c>
      <c r="M571" s="252" t="s">
        <v>368</v>
      </c>
      <c r="N571" s="252" t="s">
        <v>368</v>
      </c>
      <c r="O571" s="252" t="s">
        <v>366</v>
      </c>
      <c r="P571" s="252" t="s">
        <v>366</v>
      </c>
      <c r="Q571" s="252" t="s">
        <v>368</v>
      </c>
      <c r="R571" s="252" t="s">
        <v>368</v>
      </c>
      <c r="S571" s="252" t="s">
        <v>368</v>
      </c>
      <c r="T571" s="252" t="s">
        <v>368</v>
      </c>
      <c r="U571" s="252" t="s">
        <v>368</v>
      </c>
      <c r="V571" s="252" t="s">
        <v>368</v>
      </c>
    </row>
    <row r="572" spans="1:22">
      <c r="A572" s="252">
        <v>214228</v>
      </c>
      <c r="B572" s="252" t="s">
        <v>81</v>
      </c>
      <c r="C572" s="252" t="s">
        <v>368</v>
      </c>
      <c r="D572" s="252" t="s">
        <v>366</v>
      </c>
      <c r="E572" s="252" t="s">
        <v>366</v>
      </c>
      <c r="F572" s="252" t="s">
        <v>368</v>
      </c>
      <c r="G572" s="252" t="s">
        <v>366</v>
      </c>
      <c r="H572" s="252" t="s">
        <v>368</v>
      </c>
      <c r="I572" s="252" t="s">
        <v>368</v>
      </c>
      <c r="J572" s="252" t="s">
        <v>366</v>
      </c>
      <c r="K572" s="252" t="s">
        <v>368</v>
      </c>
      <c r="L572" s="252" t="s">
        <v>368</v>
      </c>
      <c r="M572" s="252" t="s">
        <v>368</v>
      </c>
      <c r="N572" s="252" t="s">
        <v>366</v>
      </c>
      <c r="O572" s="252" t="s">
        <v>366</v>
      </c>
      <c r="P572" s="252" t="s">
        <v>366</v>
      </c>
      <c r="Q572" s="252" t="s">
        <v>368</v>
      </c>
      <c r="R572" s="252" t="s">
        <v>368</v>
      </c>
      <c r="S572" s="252" t="s">
        <v>368</v>
      </c>
      <c r="T572" s="252" t="s">
        <v>368</v>
      </c>
      <c r="U572" s="252" t="s">
        <v>368</v>
      </c>
      <c r="V572" s="252" t="s">
        <v>368</v>
      </c>
    </row>
    <row r="573" spans="1:22">
      <c r="A573" s="252">
        <v>213616</v>
      </c>
      <c r="B573" s="252" t="s">
        <v>81</v>
      </c>
      <c r="C573" s="252" t="s">
        <v>368</v>
      </c>
      <c r="D573" s="252" t="s">
        <v>368</v>
      </c>
      <c r="E573" s="252" t="s">
        <v>368</v>
      </c>
      <c r="F573" s="252" t="s">
        <v>366</v>
      </c>
      <c r="G573" s="252" t="s">
        <v>368</v>
      </c>
      <c r="H573" s="252" t="s">
        <v>368</v>
      </c>
      <c r="I573" s="252" t="s">
        <v>368</v>
      </c>
      <c r="J573" s="252" t="s">
        <v>367</v>
      </c>
      <c r="K573" s="252" t="s">
        <v>368</v>
      </c>
      <c r="L573" s="252" t="s">
        <v>368</v>
      </c>
      <c r="M573" s="252" t="s">
        <v>366</v>
      </c>
      <c r="N573" s="252" t="s">
        <v>366</v>
      </c>
      <c r="O573" s="252" t="s">
        <v>366</v>
      </c>
      <c r="P573" s="252" t="s">
        <v>366</v>
      </c>
      <c r="Q573" s="252" t="s">
        <v>368</v>
      </c>
      <c r="R573" s="252" t="s">
        <v>368</v>
      </c>
      <c r="S573" s="252" t="s">
        <v>368</v>
      </c>
      <c r="T573" s="252" t="s">
        <v>368</v>
      </c>
      <c r="U573" s="252" t="s">
        <v>368</v>
      </c>
      <c r="V573" s="252" t="s">
        <v>368</v>
      </c>
    </row>
    <row r="574" spans="1:22">
      <c r="A574" s="253">
        <v>212875</v>
      </c>
      <c r="B574" s="252" t="s">
        <v>81</v>
      </c>
      <c r="C574" s="252" t="s">
        <v>366</v>
      </c>
      <c r="D574" s="252" t="s">
        <v>368</v>
      </c>
      <c r="E574" s="252" t="s">
        <v>366</v>
      </c>
      <c r="F574" s="252" t="s">
        <v>366</v>
      </c>
      <c r="G574" s="252" t="s">
        <v>366</v>
      </c>
      <c r="H574" s="252" t="s">
        <v>368</v>
      </c>
      <c r="I574" s="252" t="s">
        <v>366</v>
      </c>
      <c r="J574" s="252" t="s">
        <v>367</v>
      </c>
      <c r="K574" s="252" t="s">
        <v>368</v>
      </c>
      <c r="L574" s="252" t="s">
        <v>368</v>
      </c>
      <c r="M574" s="252" t="s">
        <v>366</v>
      </c>
      <c r="N574" s="252" t="s">
        <v>368</v>
      </c>
      <c r="O574" s="252" t="s">
        <v>368</v>
      </c>
      <c r="P574" s="252" t="s">
        <v>368</v>
      </c>
      <c r="Q574" s="252" t="s">
        <v>366</v>
      </c>
      <c r="R574" s="252" t="s">
        <v>368</v>
      </c>
      <c r="S574" s="252" t="s">
        <v>368</v>
      </c>
      <c r="T574" s="252" t="s">
        <v>368</v>
      </c>
      <c r="U574" s="252" t="s">
        <v>368</v>
      </c>
      <c r="V574" s="252" t="s">
        <v>368</v>
      </c>
    </row>
    <row r="575" spans="1:22">
      <c r="A575" s="252">
        <v>213324</v>
      </c>
      <c r="B575" s="252" t="s">
        <v>81</v>
      </c>
      <c r="C575" s="252" t="s">
        <v>366</v>
      </c>
      <c r="D575" s="252" t="s">
        <v>368</v>
      </c>
      <c r="E575" s="252" t="s">
        <v>368</v>
      </c>
      <c r="F575" s="252" t="s">
        <v>368</v>
      </c>
      <c r="G575" s="252" t="s">
        <v>368</v>
      </c>
      <c r="H575" s="252" t="s">
        <v>368</v>
      </c>
      <c r="I575" s="252" t="s">
        <v>368</v>
      </c>
      <c r="J575" s="252" t="s">
        <v>368</v>
      </c>
      <c r="K575" s="252" t="s">
        <v>366</v>
      </c>
      <c r="L575" s="252" t="s">
        <v>366</v>
      </c>
      <c r="M575" s="252" t="s">
        <v>366</v>
      </c>
      <c r="N575" s="252" t="s">
        <v>368</v>
      </c>
      <c r="O575" s="252" t="s">
        <v>366</v>
      </c>
      <c r="P575" s="252" t="s">
        <v>368</v>
      </c>
      <c r="Q575" s="252" t="s">
        <v>366</v>
      </c>
      <c r="R575" s="252" t="s">
        <v>368</v>
      </c>
      <c r="S575" s="252" t="s">
        <v>368</v>
      </c>
      <c r="T575" s="252" t="s">
        <v>368</v>
      </c>
      <c r="U575" s="252" t="s">
        <v>368</v>
      </c>
      <c r="V575" s="252" t="s">
        <v>368</v>
      </c>
    </row>
    <row r="576" spans="1:22">
      <c r="A576" s="252">
        <v>213134</v>
      </c>
      <c r="B576" s="252" t="s">
        <v>81</v>
      </c>
      <c r="C576" s="252" t="s">
        <v>366</v>
      </c>
      <c r="D576" s="252" t="s">
        <v>368</v>
      </c>
      <c r="E576" s="252" t="s">
        <v>366</v>
      </c>
      <c r="F576" s="252" t="s">
        <v>368</v>
      </c>
      <c r="G576" s="252" t="s">
        <v>366</v>
      </c>
      <c r="H576" s="252" t="s">
        <v>368</v>
      </c>
      <c r="I576" s="252" t="s">
        <v>368</v>
      </c>
      <c r="J576" s="252" t="s">
        <v>368</v>
      </c>
      <c r="K576" s="252" t="s">
        <v>368</v>
      </c>
      <c r="L576" s="252" t="s">
        <v>368</v>
      </c>
      <c r="M576" s="252" t="s">
        <v>368</v>
      </c>
      <c r="N576" s="252" t="s">
        <v>368</v>
      </c>
      <c r="O576" s="252" t="s">
        <v>368</v>
      </c>
      <c r="P576" s="252" t="s">
        <v>366</v>
      </c>
      <c r="Q576" s="252" t="s">
        <v>366</v>
      </c>
      <c r="R576" s="252" t="s">
        <v>368</v>
      </c>
      <c r="S576" s="252" t="s">
        <v>368</v>
      </c>
      <c r="T576" s="252" t="s">
        <v>368</v>
      </c>
      <c r="U576" s="252" t="s">
        <v>368</v>
      </c>
      <c r="V576" s="252" t="s">
        <v>368</v>
      </c>
    </row>
    <row r="577" spans="1:22">
      <c r="A577" s="253">
        <v>213895</v>
      </c>
      <c r="B577" s="252" t="s">
        <v>81</v>
      </c>
      <c r="C577" s="252" t="s">
        <v>366</v>
      </c>
      <c r="D577" s="252" t="s">
        <v>368</v>
      </c>
      <c r="E577" s="252" t="s">
        <v>366</v>
      </c>
      <c r="F577" s="252" t="s">
        <v>366</v>
      </c>
      <c r="G577" s="252" t="s">
        <v>366</v>
      </c>
      <c r="H577" s="252" t="s">
        <v>368</v>
      </c>
      <c r="I577" s="252" t="s">
        <v>368</v>
      </c>
      <c r="J577" s="252" t="s">
        <v>367</v>
      </c>
      <c r="K577" s="252" t="s">
        <v>368</v>
      </c>
      <c r="L577" s="252" t="s">
        <v>368</v>
      </c>
      <c r="M577" s="252" t="s">
        <v>366</v>
      </c>
      <c r="N577" s="252" t="s">
        <v>368</v>
      </c>
      <c r="O577" s="252" t="s">
        <v>368</v>
      </c>
      <c r="P577" s="252" t="s">
        <v>366</v>
      </c>
      <c r="Q577" s="252" t="s">
        <v>366</v>
      </c>
      <c r="R577" s="252" t="s">
        <v>368</v>
      </c>
      <c r="S577" s="252" t="s">
        <v>368</v>
      </c>
      <c r="T577" s="252" t="s">
        <v>368</v>
      </c>
      <c r="U577" s="252" t="s">
        <v>368</v>
      </c>
      <c r="V577" s="252" t="s">
        <v>368</v>
      </c>
    </row>
    <row r="578" spans="1:22">
      <c r="A578" s="252">
        <v>213111</v>
      </c>
      <c r="B578" s="252" t="s">
        <v>81</v>
      </c>
      <c r="C578" s="252" t="s">
        <v>366</v>
      </c>
      <c r="D578" s="252" t="s">
        <v>368</v>
      </c>
      <c r="E578" s="252" t="s">
        <v>366</v>
      </c>
      <c r="F578" s="252" t="s">
        <v>366</v>
      </c>
      <c r="G578" s="252" t="s">
        <v>368</v>
      </c>
      <c r="H578" s="252" t="s">
        <v>368</v>
      </c>
      <c r="I578" s="252" t="s">
        <v>368</v>
      </c>
      <c r="J578" s="252" t="s">
        <v>367</v>
      </c>
      <c r="K578" s="252" t="s">
        <v>368</v>
      </c>
      <c r="L578" s="252" t="s">
        <v>366</v>
      </c>
      <c r="M578" s="252" t="s">
        <v>366</v>
      </c>
      <c r="N578" s="252" t="s">
        <v>366</v>
      </c>
      <c r="O578" s="252" t="s">
        <v>366</v>
      </c>
      <c r="P578" s="252" t="s">
        <v>366</v>
      </c>
      <c r="Q578" s="252" t="s">
        <v>366</v>
      </c>
      <c r="R578" s="252" t="s">
        <v>368</v>
      </c>
      <c r="S578" s="252" t="s">
        <v>368</v>
      </c>
      <c r="T578" s="252" t="s">
        <v>368</v>
      </c>
      <c r="U578" s="252" t="s">
        <v>368</v>
      </c>
      <c r="V578" s="252" t="s">
        <v>368</v>
      </c>
    </row>
    <row r="579" spans="1:22">
      <c r="A579" s="252">
        <v>212750</v>
      </c>
      <c r="B579" s="252" t="s">
        <v>81</v>
      </c>
      <c r="C579" s="252" t="s">
        <v>366</v>
      </c>
      <c r="D579" s="252" t="s">
        <v>368</v>
      </c>
      <c r="E579" s="252" t="s">
        <v>368</v>
      </c>
      <c r="F579" s="252" t="s">
        <v>366</v>
      </c>
      <c r="G579" s="252" t="s">
        <v>368</v>
      </c>
      <c r="H579" s="252" t="s">
        <v>368</v>
      </c>
      <c r="I579" s="252" t="s">
        <v>368</v>
      </c>
      <c r="J579" s="252" t="s">
        <v>366</v>
      </c>
      <c r="K579" s="252" t="s">
        <v>368</v>
      </c>
      <c r="L579" s="252" t="s">
        <v>366</v>
      </c>
      <c r="M579" s="252" t="s">
        <v>366</v>
      </c>
      <c r="N579" s="252" t="s">
        <v>368</v>
      </c>
      <c r="O579" s="252" t="s">
        <v>368</v>
      </c>
      <c r="P579" s="252" t="s">
        <v>368</v>
      </c>
      <c r="Q579" s="252" t="s">
        <v>367</v>
      </c>
      <c r="R579" s="252" t="s">
        <v>366</v>
      </c>
      <c r="S579" s="252" t="s">
        <v>368</v>
      </c>
      <c r="T579" s="252" t="s">
        <v>368</v>
      </c>
      <c r="U579" s="252" t="s">
        <v>368</v>
      </c>
      <c r="V579" s="252" t="s">
        <v>368</v>
      </c>
    </row>
    <row r="580" spans="1:22">
      <c r="A580" s="253">
        <v>206067</v>
      </c>
      <c r="B580" s="252" t="s">
        <v>81</v>
      </c>
      <c r="C580" s="252" t="s">
        <v>368</v>
      </c>
      <c r="D580" s="252" t="s">
        <v>366</v>
      </c>
      <c r="E580" s="252" t="s">
        <v>366</v>
      </c>
      <c r="F580" s="252" t="s">
        <v>368</v>
      </c>
      <c r="G580" s="252" t="s">
        <v>366</v>
      </c>
      <c r="H580" s="252" t="s">
        <v>368</v>
      </c>
      <c r="I580" s="252" t="s">
        <v>368</v>
      </c>
      <c r="J580" s="252" t="s">
        <v>366</v>
      </c>
      <c r="K580" s="252" t="s">
        <v>366</v>
      </c>
      <c r="L580" s="252" t="s">
        <v>366</v>
      </c>
      <c r="M580" s="252" t="s">
        <v>367</v>
      </c>
      <c r="N580" s="252" t="s">
        <v>367</v>
      </c>
      <c r="O580" s="252" t="s">
        <v>368</v>
      </c>
      <c r="P580" s="252" t="s">
        <v>366</v>
      </c>
      <c r="Q580" s="252" t="s">
        <v>367</v>
      </c>
      <c r="R580" s="252" t="s">
        <v>366</v>
      </c>
      <c r="S580" s="252" t="s">
        <v>368</v>
      </c>
      <c r="T580" s="252" t="s">
        <v>368</v>
      </c>
      <c r="U580" s="252" t="s">
        <v>368</v>
      </c>
      <c r="V580" s="252" t="s">
        <v>368</v>
      </c>
    </row>
    <row r="581" spans="1:22">
      <c r="A581" s="252">
        <v>213031</v>
      </c>
      <c r="B581" s="252" t="s">
        <v>81</v>
      </c>
      <c r="C581" s="252" t="s">
        <v>368</v>
      </c>
      <c r="D581" s="252" t="s">
        <v>368</v>
      </c>
      <c r="E581" s="252" t="s">
        <v>368</v>
      </c>
      <c r="F581" s="252" t="s">
        <v>366</v>
      </c>
      <c r="G581" s="252" t="s">
        <v>366</v>
      </c>
      <c r="H581" s="252" t="s">
        <v>366</v>
      </c>
      <c r="I581" s="252" t="s">
        <v>368</v>
      </c>
      <c r="J581" s="252" t="s">
        <v>366</v>
      </c>
      <c r="K581" s="252" t="s">
        <v>368</v>
      </c>
      <c r="L581" s="252" t="s">
        <v>366</v>
      </c>
      <c r="M581" s="252" t="s">
        <v>366</v>
      </c>
      <c r="N581" s="252" t="s">
        <v>368</v>
      </c>
      <c r="O581" s="252" t="s">
        <v>368</v>
      </c>
      <c r="P581" s="252" t="s">
        <v>367</v>
      </c>
      <c r="Q581" s="252" t="s">
        <v>368</v>
      </c>
      <c r="R581" s="252" t="s">
        <v>366</v>
      </c>
      <c r="S581" s="252" t="s">
        <v>368</v>
      </c>
      <c r="T581" s="252" t="s">
        <v>368</v>
      </c>
      <c r="U581" s="252" t="s">
        <v>368</v>
      </c>
      <c r="V581" s="252" t="s">
        <v>368</v>
      </c>
    </row>
    <row r="582" spans="1:22">
      <c r="A582" s="253">
        <v>212459</v>
      </c>
      <c r="B582" s="252" t="s">
        <v>81</v>
      </c>
      <c r="C582" s="252" t="s">
        <v>366</v>
      </c>
      <c r="D582" s="252" t="s">
        <v>366</v>
      </c>
      <c r="E582" s="252" t="s">
        <v>366</v>
      </c>
      <c r="F582" s="252" t="s">
        <v>366</v>
      </c>
      <c r="G582" s="252" t="s">
        <v>366</v>
      </c>
      <c r="H582" s="252" t="s">
        <v>368</v>
      </c>
      <c r="I582" s="252" t="s">
        <v>366</v>
      </c>
      <c r="J582" s="252" t="s">
        <v>366</v>
      </c>
      <c r="K582" s="252" t="s">
        <v>368</v>
      </c>
      <c r="L582" s="252" t="s">
        <v>366</v>
      </c>
      <c r="M582" s="252" t="s">
        <v>366</v>
      </c>
      <c r="N582" s="252" t="s">
        <v>366</v>
      </c>
      <c r="O582" s="252" t="s">
        <v>368</v>
      </c>
      <c r="P582" s="252" t="s">
        <v>366</v>
      </c>
      <c r="Q582" s="252" t="s">
        <v>368</v>
      </c>
      <c r="R582" s="252" t="s">
        <v>366</v>
      </c>
      <c r="S582" s="252" t="s">
        <v>368</v>
      </c>
      <c r="T582" s="252" t="s">
        <v>368</v>
      </c>
      <c r="U582" s="252" t="s">
        <v>368</v>
      </c>
      <c r="V582" s="252" t="s">
        <v>368</v>
      </c>
    </row>
    <row r="583" spans="1:22">
      <c r="A583" s="253">
        <v>211141</v>
      </c>
      <c r="B583" s="252" t="s">
        <v>81</v>
      </c>
      <c r="C583" s="252" t="s">
        <v>366</v>
      </c>
      <c r="D583" s="252" t="s">
        <v>366</v>
      </c>
      <c r="E583" s="252" t="s">
        <v>368</v>
      </c>
      <c r="F583" s="252" t="s">
        <v>368</v>
      </c>
      <c r="G583" s="252" t="s">
        <v>366</v>
      </c>
      <c r="H583" s="252" t="s">
        <v>366</v>
      </c>
      <c r="I583" s="252" t="s">
        <v>366</v>
      </c>
      <c r="J583" s="252" t="s">
        <v>366</v>
      </c>
      <c r="K583" s="252" t="s">
        <v>366</v>
      </c>
      <c r="L583" s="252" t="s">
        <v>368</v>
      </c>
      <c r="M583" s="252" t="s">
        <v>368</v>
      </c>
      <c r="N583" s="252" t="s">
        <v>366</v>
      </c>
      <c r="O583" s="252" t="s">
        <v>366</v>
      </c>
      <c r="P583" s="252" t="s">
        <v>366</v>
      </c>
      <c r="Q583" s="252" t="s">
        <v>368</v>
      </c>
      <c r="R583" s="252" t="s">
        <v>366</v>
      </c>
      <c r="S583" s="252" t="s">
        <v>368</v>
      </c>
      <c r="T583" s="252" t="s">
        <v>368</v>
      </c>
      <c r="U583" s="252" t="s">
        <v>368</v>
      </c>
      <c r="V583" s="252" t="s">
        <v>368</v>
      </c>
    </row>
    <row r="584" spans="1:22">
      <c r="A584" s="252">
        <v>212473</v>
      </c>
      <c r="B584" s="252" t="s">
        <v>81</v>
      </c>
      <c r="C584" s="252" t="s">
        <v>366</v>
      </c>
      <c r="D584" s="252" t="s">
        <v>368</v>
      </c>
      <c r="E584" s="252" t="s">
        <v>368</v>
      </c>
      <c r="F584" s="252" t="s">
        <v>366</v>
      </c>
      <c r="G584" s="252" t="s">
        <v>366</v>
      </c>
      <c r="H584" s="252" t="s">
        <v>366</v>
      </c>
      <c r="I584" s="252" t="s">
        <v>368</v>
      </c>
      <c r="J584" s="252" t="s">
        <v>368</v>
      </c>
      <c r="K584" s="252" t="s">
        <v>366</v>
      </c>
      <c r="L584" s="252" t="s">
        <v>368</v>
      </c>
      <c r="M584" s="252" t="s">
        <v>366</v>
      </c>
      <c r="N584" s="252" t="s">
        <v>366</v>
      </c>
      <c r="O584" s="252" t="s">
        <v>366</v>
      </c>
      <c r="P584" s="252" t="s">
        <v>366</v>
      </c>
      <c r="Q584" s="252" t="s">
        <v>368</v>
      </c>
      <c r="R584" s="252" t="s">
        <v>366</v>
      </c>
      <c r="S584" s="252" t="s">
        <v>368</v>
      </c>
      <c r="T584" s="252" t="s">
        <v>368</v>
      </c>
      <c r="U584" s="252" t="s">
        <v>368</v>
      </c>
      <c r="V584" s="252" t="s">
        <v>368</v>
      </c>
    </row>
    <row r="585" spans="1:22">
      <c r="A585" s="253">
        <v>212509</v>
      </c>
      <c r="B585" s="252" t="s">
        <v>81</v>
      </c>
      <c r="C585" s="252" t="s">
        <v>366</v>
      </c>
      <c r="D585" s="252" t="s">
        <v>368</v>
      </c>
      <c r="E585" s="252" t="s">
        <v>366</v>
      </c>
      <c r="F585" s="252" t="s">
        <v>366</v>
      </c>
      <c r="G585" s="252" t="s">
        <v>366</v>
      </c>
      <c r="H585" s="252" t="s">
        <v>368</v>
      </c>
      <c r="I585" s="252" t="s">
        <v>368</v>
      </c>
      <c r="J585" s="252" t="s">
        <v>368</v>
      </c>
      <c r="K585" s="252" t="s">
        <v>368</v>
      </c>
      <c r="L585" s="252" t="s">
        <v>366</v>
      </c>
      <c r="M585" s="252" t="s">
        <v>366</v>
      </c>
      <c r="N585" s="252" t="s">
        <v>368</v>
      </c>
      <c r="O585" s="252" t="s">
        <v>368</v>
      </c>
      <c r="P585" s="252" t="s">
        <v>367</v>
      </c>
      <c r="Q585" s="252" t="s">
        <v>368</v>
      </c>
      <c r="R585" s="252" t="s">
        <v>367</v>
      </c>
      <c r="S585" s="252" t="s">
        <v>366</v>
      </c>
      <c r="T585" s="252" t="s">
        <v>368</v>
      </c>
      <c r="U585" s="252" t="s">
        <v>368</v>
      </c>
      <c r="V585" s="252" t="s">
        <v>368</v>
      </c>
    </row>
    <row r="586" spans="1:22">
      <c r="A586" s="253">
        <v>212805</v>
      </c>
      <c r="B586" s="252" t="s">
        <v>81</v>
      </c>
      <c r="C586" s="252" t="s">
        <v>368</v>
      </c>
      <c r="D586" s="252" t="s">
        <v>368</v>
      </c>
      <c r="E586" s="252" t="s">
        <v>366</v>
      </c>
      <c r="F586" s="252" t="s">
        <v>366</v>
      </c>
      <c r="G586" s="252" t="s">
        <v>366</v>
      </c>
      <c r="H586" s="252" t="s">
        <v>368</v>
      </c>
      <c r="I586" s="252" t="s">
        <v>366</v>
      </c>
      <c r="J586" s="252" t="s">
        <v>366</v>
      </c>
      <c r="K586" s="252" t="s">
        <v>368</v>
      </c>
      <c r="L586" s="252" t="s">
        <v>366</v>
      </c>
      <c r="M586" s="252" t="s">
        <v>366</v>
      </c>
      <c r="N586" s="252" t="s">
        <v>368</v>
      </c>
      <c r="O586" s="252" t="s">
        <v>368</v>
      </c>
      <c r="P586" s="252" t="s">
        <v>367</v>
      </c>
      <c r="Q586" s="252" t="s">
        <v>368</v>
      </c>
      <c r="R586" s="252" t="s">
        <v>367</v>
      </c>
      <c r="S586" s="252" t="s">
        <v>366</v>
      </c>
      <c r="T586" s="252" t="s">
        <v>368</v>
      </c>
      <c r="U586" s="252" t="s">
        <v>368</v>
      </c>
      <c r="V586" s="252" t="s">
        <v>368</v>
      </c>
    </row>
    <row r="587" spans="1:22">
      <c r="A587" s="252">
        <v>211639</v>
      </c>
      <c r="B587" s="252" t="s">
        <v>81</v>
      </c>
      <c r="C587" s="252" t="s">
        <v>366</v>
      </c>
      <c r="D587" s="252" t="s">
        <v>366</v>
      </c>
      <c r="E587" s="252" t="s">
        <v>366</v>
      </c>
      <c r="F587" s="252" t="s">
        <v>366</v>
      </c>
      <c r="G587" s="252" t="s">
        <v>368</v>
      </c>
      <c r="H587" s="252" t="s">
        <v>368</v>
      </c>
      <c r="I587" s="252" t="s">
        <v>366</v>
      </c>
      <c r="J587" s="252" t="s">
        <v>368</v>
      </c>
      <c r="K587" s="252" t="s">
        <v>366</v>
      </c>
      <c r="L587" s="252" t="s">
        <v>368</v>
      </c>
      <c r="M587" s="252" t="s">
        <v>366</v>
      </c>
      <c r="N587" s="252" t="s">
        <v>368</v>
      </c>
      <c r="O587" s="252" t="s">
        <v>368</v>
      </c>
      <c r="P587" s="252" t="s">
        <v>368</v>
      </c>
      <c r="Q587" s="252" t="s">
        <v>368</v>
      </c>
      <c r="R587" s="252" t="s">
        <v>367</v>
      </c>
      <c r="S587" s="252" t="s">
        <v>366</v>
      </c>
      <c r="T587" s="252" t="s">
        <v>368</v>
      </c>
      <c r="U587" s="252" t="s">
        <v>368</v>
      </c>
      <c r="V587" s="252" t="s">
        <v>368</v>
      </c>
    </row>
    <row r="588" spans="1:22">
      <c r="A588" s="252">
        <v>212421</v>
      </c>
      <c r="B588" s="252" t="s">
        <v>81</v>
      </c>
      <c r="C588" s="252" t="s">
        <v>366</v>
      </c>
      <c r="D588" s="252" t="s">
        <v>368</v>
      </c>
      <c r="E588" s="252" t="s">
        <v>366</v>
      </c>
      <c r="F588" s="252" t="s">
        <v>368</v>
      </c>
      <c r="G588" s="252" t="s">
        <v>368</v>
      </c>
      <c r="H588" s="252" t="s">
        <v>367</v>
      </c>
      <c r="I588" s="252" t="s">
        <v>366</v>
      </c>
      <c r="J588" s="252" t="s">
        <v>366</v>
      </c>
      <c r="K588" s="252" t="s">
        <v>368</v>
      </c>
      <c r="L588" s="252" t="s">
        <v>367</v>
      </c>
      <c r="M588" s="252" t="s">
        <v>368</v>
      </c>
      <c r="N588" s="252" t="s">
        <v>368</v>
      </c>
      <c r="O588" s="252" t="s">
        <v>368</v>
      </c>
      <c r="P588" s="252" t="s">
        <v>366</v>
      </c>
      <c r="Q588" s="252" t="s">
        <v>368</v>
      </c>
      <c r="R588" s="252" t="s">
        <v>367</v>
      </c>
      <c r="S588" s="252" t="s">
        <v>366</v>
      </c>
      <c r="T588" s="252" t="s">
        <v>368</v>
      </c>
      <c r="U588" s="252" t="s">
        <v>368</v>
      </c>
      <c r="V588" s="252" t="s">
        <v>368</v>
      </c>
    </row>
    <row r="589" spans="1:22">
      <c r="A589" s="253">
        <v>211872</v>
      </c>
      <c r="B589" s="252" t="s">
        <v>81</v>
      </c>
      <c r="C589" s="252" t="s">
        <v>366</v>
      </c>
      <c r="D589" s="252" t="s">
        <v>366</v>
      </c>
      <c r="E589" s="252" t="s">
        <v>368</v>
      </c>
      <c r="F589" s="252" t="s">
        <v>366</v>
      </c>
      <c r="G589" s="252" t="s">
        <v>366</v>
      </c>
      <c r="H589" s="252" t="s">
        <v>366</v>
      </c>
      <c r="I589" s="252" t="s">
        <v>368</v>
      </c>
      <c r="J589" s="252" t="s">
        <v>366</v>
      </c>
      <c r="K589" s="252" t="s">
        <v>366</v>
      </c>
      <c r="L589" s="252" t="s">
        <v>366</v>
      </c>
      <c r="M589" s="252" t="s">
        <v>366</v>
      </c>
      <c r="N589" s="252" t="s">
        <v>368</v>
      </c>
      <c r="O589" s="252" t="s">
        <v>368</v>
      </c>
      <c r="P589" s="252" t="s">
        <v>366</v>
      </c>
      <c r="Q589" s="252" t="s">
        <v>368</v>
      </c>
      <c r="R589" s="252" t="s">
        <v>367</v>
      </c>
      <c r="S589" s="252" t="s">
        <v>366</v>
      </c>
      <c r="T589" s="252" t="s">
        <v>368</v>
      </c>
      <c r="U589" s="252" t="s">
        <v>368</v>
      </c>
      <c r="V589" s="252" t="s">
        <v>368</v>
      </c>
    </row>
    <row r="590" spans="1:22">
      <c r="A590" s="252">
        <v>204692</v>
      </c>
      <c r="B590" s="252" t="s">
        <v>81</v>
      </c>
      <c r="C590" s="252" t="s">
        <v>366</v>
      </c>
      <c r="D590" s="252" t="s">
        <v>366</v>
      </c>
      <c r="E590" s="252" t="s">
        <v>366</v>
      </c>
      <c r="F590" s="252" t="s">
        <v>366</v>
      </c>
      <c r="G590" s="252" t="s">
        <v>366</v>
      </c>
      <c r="H590" s="252" t="s">
        <v>368</v>
      </c>
      <c r="I590" s="252" t="s">
        <v>366</v>
      </c>
      <c r="J590" s="252" t="s">
        <v>366</v>
      </c>
      <c r="K590" s="252" t="s">
        <v>366</v>
      </c>
      <c r="L590" s="252" t="s">
        <v>368</v>
      </c>
      <c r="M590" s="252" t="s">
        <v>368</v>
      </c>
      <c r="N590" s="252" t="s">
        <v>366</v>
      </c>
      <c r="O590" s="252" t="s">
        <v>368</v>
      </c>
      <c r="P590" s="252" t="s">
        <v>367</v>
      </c>
      <c r="Q590" s="252" t="s">
        <v>366</v>
      </c>
      <c r="R590" s="252" t="s">
        <v>367</v>
      </c>
      <c r="S590" s="252" t="s">
        <v>366</v>
      </c>
      <c r="T590" s="252" t="s">
        <v>368</v>
      </c>
      <c r="U590" s="252" t="s">
        <v>368</v>
      </c>
      <c r="V590" s="252" t="s">
        <v>368</v>
      </c>
    </row>
    <row r="591" spans="1:22">
      <c r="A591" s="252">
        <v>211448</v>
      </c>
      <c r="B591" s="252" t="s">
        <v>81</v>
      </c>
      <c r="C591" s="252" t="s">
        <v>366</v>
      </c>
      <c r="D591" s="252" t="s">
        <v>368</v>
      </c>
      <c r="E591" s="252" t="s">
        <v>368</v>
      </c>
      <c r="F591" s="252" t="s">
        <v>368</v>
      </c>
      <c r="G591" s="252" t="s">
        <v>367</v>
      </c>
      <c r="H591" s="252" t="s">
        <v>366</v>
      </c>
      <c r="I591" s="252" t="s">
        <v>368</v>
      </c>
      <c r="J591" s="252" t="s">
        <v>368</v>
      </c>
      <c r="K591" s="252" t="s">
        <v>366</v>
      </c>
      <c r="L591" s="252" t="s">
        <v>368</v>
      </c>
      <c r="M591" s="252" t="s">
        <v>366</v>
      </c>
      <c r="N591" s="252" t="s">
        <v>368</v>
      </c>
      <c r="O591" s="252" t="s">
        <v>366</v>
      </c>
      <c r="P591" s="252" t="s">
        <v>367</v>
      </c>
      <c r="Q591" s="252" t="s">
        <v>366</v>
      </c>
      <c r="R591" s="252" t="s">
        <v>367</v>
      </c>
      <c r="S591" s="252" t="s">
        <v>366</v>
      </c>
      <c r="T591" s="252" t="s">
        <v>368</v>
      </c>
      <c r="U591" s="252" t="s">
        <v>368</v>
      </c>
      <c r="V591" s="252" t="s">
        <v>368</v>
      </c>
    </row>
    <row r="592" spans="1:22">
      <c r="A592" s="252">
        <v>212274</v>
      </c>
      <c r="B592" s="252" t="s">
        <v>81</v>
      </c>
      <c r="C592" s="252" t="s">
        <v>368</v>
      </c>
      <c r="D592" s="252" t="s">
        <v>368</v>
      </c>
      <c r="E592" s="252" t="s">
        <v>368</v>
      </c>
      <c r="F592" s="252" t="s">
        <v>366</v>
      </c>
      <c r="G592" s="252" t="s">
        <v>366</v>
      </c>
      <c r="H592" s="252" t="s">
        <v>368</v>
      </c>
      <c r="I592" s="252" t="s">
        <v>368</v>
      </c>
      <c r="J592" s="252" t="s">
        <v>368</v>
      </c>
      <c r="K592" s="252" t="s">
        <v>368</v>
      </c>
      <c r="L592" s="252" t="s">
        <v>366</v>
      </c>
      <c r="M592" s="252" t="s">
        <v>366</v>
      </c>
      <c r="N592" s="252" t="s">
        <v>366</v>
      </c>
      <c r="O592" s="252" t="s">
        <v>368</v>
      </c>
      <c r="P592" s="252" t="s">
        <v>368</v>
      </c>
      <c r="Q592" s="252" t="s">
        <v>366</v>
      </c>
      <c r="R592" s="252" t="s">
        <v>367</v>
      </c>
      <c r="S592" s="252" t="s">
        <v>366</v>
      </c>
      <c r="T592" s="252" t="s">
        <v>368</v>
      </c>
      <c r="U592" s="252" t="s">
        <v>368</v>
      </c>
      <c r="V592" s="252" t="s">
        <v>368</v>
      </c>
    </row>
    <row r="593" spans="1:22">
      <c r="A593" s="253">
        <v>211275</v>
      </c>
      <c r="B593" s="252" t="s">
        <v>81</v>
      </c>
      <c r="C593" s="252" t="s">
        <v>366</v>
      </c>
      <c r="D593" s="252" t="s">
        <v>368</v>
      </c>
      <c r="E593" s="252" t="s">
        <v>366</v>
      </c>
      <c r="F593" s="252" t="s">
        <v>366</v>
      </c>
      <c r="G593" s="252" t="s">
        <v>366</v>
      </c>
      <c r="H593" s="252" t="s">
        <v>366</v>
      </c>
      <c r="I593" s="252" t="s">
        <v>366</v>
      </c>
      <c r="J593" s="252" t="s">
        <v>366</v>
      </c>
      <c r="K593" s="252" t="s">
        <v>366</v>
      </c>
      <c r="L593" s="252" t="s">
        <v>368</v>
      </c>
      <c r="M593" s="252" t="s">
        <v>366</v>
      </c>
      <c r="N593" s="252" t="s">
        <v>368</v>
      </c>
      <c r="O593" s="252" t="s">
        <v>368</v>
      </c>
      <c r="P593" s="252" t="s">
        <v>366</v>
      </c>
      <c r="Q593" s="252" t="s">
        <v>366</v>
      </c>
      <c r="R593" s="252" t="s">
        <v>367</v>
      </c>
      <c r="S593" s="252" t="s">
        <v>366</v>
      </c>
      <c r="T593" s="252" t="s">
        <v>368</v>
      </c>
      <c r="U593" s="252" t="s">
        <v>368</v>
      </c>
      <c r="V593" s="252" t="s">
        <v>368</v>
      </c>
    </row>
    <row r="594" spans="1:22">
      <c r="A594" s="253">
        <v>211140</v>
      </c>
      <c r="B594" s="252" t="s">
        <v>81</v>
      </c>
      <c r="C594" s="252" t="s">
        <v>366</v>
      </c>
      <c r="D594" s="252" t="s">
        <v>368</v>
      </c>
      <c r="E594" s="252" t="s">
        <v>366</v>
      </c>
      <c r="F594" s="252" t="s">
        <v>366</v>
      </c>
      <c r="G594" s="252" t="s">
        <v>366</v>
      </c>
      <c r="H594" s="252" t="s">
        <v>366</v>
      </c>
      <c r="I594" s="252" t="s">
        <v>366</v>
      </c>
      <c r="J594" s="252" t="s">
        <v>368</v>
      </c>
      <c r="K594" s="252" t="s">
        <v>366</v>
      </c>
      <c r="L594" s="252" t="s">
        <v>366</v>
      </c>
      <c r="M594" s="252" t="s">
        <v>366</v>
      </c>
      <c r="N594" s="252" t="s">
        <v>366</v>
      </c>
      <c r="O594" s="252" t="s">
        <v>366</v>
      </c>
      <c r="P594" s="252" t="s">
        <v>366</v>
      </c>
      <c r="Q594" s="252" t="s">
        <v>367</v>
      </c>
      <c r="R594" s="252" t="s">
        <v>368</v>
      </c>
      <c r="S594" s="252" t="s">
        <v>366</v>
      </c>
      <c r="T594" s="252" t="s">
        <v>368</v>
      </c>
      <c r="U594" s="252" t="s">
        <v>368</v>
      </c>
      <c r="V594" s="252" t="s">
        <v>368</v>
      </c>
    </row>
    <row r="595" spans="1:22">
      <c r="A595" s="253">
        <v>212525</v>
      </c>
      <c r="B595" s="252" t="s">
        <v>81</v>
      </c>
      <c r="C595" s="252" t="s">
        <v>366</v>
      </c>
      <c r="D595" s="252" t="s">
        <v>368</v>
      </c>
      <c r="E595" s="252" t="s">
        <v>368</v>
      </c>
      <c r="F595" s="252" t="s">
        <v>368</v>
      </c>
      <c r="G595" s="252" t="s">
        <v>366</v>
      </c>
      <c r="H595" s="252" t="s">
        <v>366</v>
      </c>
      <c r="I595" s="252" t="s">
        <v>368</v>
      </c>
      <c r="J595" s="252" t="s">
        <v>366</v>
      </c>
      <c r="K595" s="252" t="s">
        <v>368</v>
      </c>
      <c r="L595" s="252" t="s">
        <v>366</v>
      </c>
      <c r="M595" s="252" t="s">
        <v>366</v>
      </c>
      <c r="N595" s="252" t="s">
        <v>366</v>
      </c>
      <c r="O595" s="252" t="s">
        <v>366</v>
      </c>
      <c r="P595" s="252" t="s">
        <v>367</v>
      </c>
      <c r="Q595" s="252" t="s">
        <v>368</v>
      </c>
      <c r="R595" s="252" t="s">
        <v>368</v>
      </c>
      <c r="S595" s="252" t="s">
        <v>366</v>
      </c>
      <c r="T595" s="252" t="s">
        <v>368</v>
      </c>
      <c r="U595" s="252" t="s">
        <v>368</v>
      </c>
      <c r="V595" s="252" t="s">
        <v>368</v>
      </c>
    </row>
    <row r="596" spans="1:22">
      <c r="A596" s="252">
        <v>211659</v>
      </c>
      <c r="B596" s="252" t="s">
        <v>81</v>
      </c>
      <c r="C596" s="252" t="s">
        <v>366</v>
      </c>
      <c r="D596" s="252" t="s">
        <v>368</v>
      </c>
      <c r="E596" s="252" t="s">
        <v>366</v>
      </c>
      <c r="F596" s="252" t="s">
        <v>366</v>
      </c>
      <c r="G596" s="252" t="s">
        <v>368</v>
      </c>
      <c r="H596" s="252" t="s">
        <v>368</v>
      </c>
      <c r="I596" s="252" t="s">
        <v>368</v>
      </c>
      <c r="J596" s="252" t="s">
        <v>366</v>
      </c>
      <c r="K596" s="252" t="s">
        <v>366</v>
      </c>
      <c r="L596" s="252" t="s">
        <v>366</v>
      </c>
      <c r="M596" s="252" t="s">
        <v>366</v>
      </c>
      <c r="N596" s="252" t="s">
        <v>368</v>
      </c>
      <c r="O596" s="252" t="s">
        <v>366</v>
      </c>
      <c r="P596" s="252" t="s">
        <v>368</v>
      </c>
      <c r="Q596" s="252" t="s">
        <v>368</v>
      </c>
      <c r="R596" s="252" t="s">
        <v>368</v>
      </c>
      <c r="S596" s="252" t="s">
        <v>366</v>
      </c>
      <c r="T596" s="252" t="s">
        <v>368</v>
      </c>
      <c r="U596" s="252" t="s">
        <v>368</v>
      </c>
      <c r="V596" s="252" t="s">
        <v>368</v>
      </c>
    </row>
    <row r="597" spans="1:22">
      <c r="A597" s="253">
        <v>211169</v>
      </c>
      <c r="B597" s="252" t="s">
        <v>81</v>
      </c>
      <c r="C597" s="252" t="s">
        <v>366</v>
      </c>
      <c r="D597" s="252" t="s">
        <v>366</v>
      </c>
      <c r="E597" s="252" t="s">
        <v>366</v>
      </c>
      <c r="F597" s="252" t="s">
        <v>366</v>
      </c>
      <c r="G597" s="252" t="s">
        <v>368</v>
      </c>
      <c r="H597" s="252" t="s">
        <v>368</v>
      </c>
      <c r="I597" s="252" t="s">
        <v>366</v>
      </c>
      <c r="J597" s="252" t="s">
        <v>366</v>
      </c>
      <c r="K597" s="252" t="s">
        <v>366</v>
      </c>
      <c r="L597" s="252" t="s">
        <v>368</v>
      </c>
      <c r="M597" s="252" t="s">
        <v>366</v>
      </c>
      <c r="N597" s="252" t="s">
        <v>366</v>
      </c>
      <c r="O597" s="252" t="s">
        <v>368</v>
      </c>
      <c r="P597" s="252" t="s">
        <v>366</v>
      </c>
      <c r="Q597" s="252" t="s">
        <v>368</v>
      </c>
      <c r="R597" s="252" t="s">
        <v>368</v>
      </c>
      <c r="S597" s="252" t="s">
        <v>366</v>
      </c>
      <c r="T597" s="252" t="s">
        <v>368</v>
      </c>
      <c r="U597" s="252" t="s">
        <v>368</v>
      </c>
      <c r="V597" s="252" t="s">
        <v>368</v>
      </c>
    </row>
    <row r="598" spans="1:22">
      <c r="A598" s="252">
        <v>213030</v>
      </c>
      <c r="B598" s="252" t="s">
        <v>81</v>
      </c>
      <c r="C598" s="252" t="s">
        <v>366</v>
      </c>
      <c r="D598" s="252" t="s">
        <v>368</v>
      </c>
      <c r="E598" s="252" t="s">
        <v>368</v>
      </c>
      <c r="F598" s="252" t="s">
        <v>366</v>
      </c>
      <c r="G598" s="252" t="s">
        <v>368</v>
      </c>
      <c r="H598" s="252" t="s">
        <v>368</v>
      </c>
      <c r="I598" s="252" t="s">
        <v>368</v>
      </c>
      <c r="J598" s="252" t="s">
        <v>366</v>
      </c>
      <c r="K598" s="252" t="s">
        <v>368</v>
      </c>
      <c r="L598" s="252" t="s">
        <v>366</v>
      </c>
      <c r="M598" s="252" t="s">
        <v>368</v>
      </c>
      <c r="N598" s="252" t="s">
        <v>368</v>
      </c>
      <c r="O598" s="252" t="s">
        <v>368</v>
      </c>
      <c r="P598" s="252" t="s">
        <v>368</v>
      </c>
      <c r="Q598" s="252" t="s">
        <v>366</v>
      </c>
      <c r="R598" s="252" t="s">
        <v>368</v>
      </c>
      <c r="S598" s="252" t="s">
        <v>366</v>
      </c>
      <c r="T598" s="252" t="s">
        <v>368</v>
      </c>
      <c r="U598" s="252" t="s">
        <v>368</v>
      </c>
      <c r="V598" s="252" t="s">
        <v>368</v>
      </c>
    </row>
    <row r="599" spans="1:22">
      <c r="A599" s="253">
        <v>212245</v>
      </c>
      <c r="B599" s="252" t="s">
        <v>81</v>
      </c>
      <c r="C599" s="252" t="s">
        <v>366</v>
      </c>
      <c r="D599" s="252" t="s">
        <v>368</v>
      </c>
      <c r="E599" s="252" t="s">
        <v>366</v>
      </c>
      <c r="F599" s="252" t="s">
        <v>366</v>
      </c>
      <c r="G599" s="252" t="s">
        <v>366</v>
      </c>
      <c r="H599" s="252" t="s">
        <v>366</v>
      </c>
      <c r="I599" s="252" t="s">
        <v>368</v>
      </c>
      <c r="J599" s="252" t="s">
        <v>366</v>
      </c>
      <c r="K599" s="252" t="s">
        <v>368</v>
      </c>
      <c r="L599" s="252" t="s">
        <v>366</v>
      </c>
      <c r="M599" s="252" t="s">
        <v>368</v>
      </c>
      <c r="N599" s="252" t="s">
        <v>368</v>
      </c>
      <c r="O599" s="252" t="s">
        <v>368</v>
      </c>
      <c r="P599" s="252" t="s">
        <v>368</v>
      </c>
      <c r="Q599" s="252" t="s">
        <v>366</v>
      </c>
      <c r="R599" s="252" t="s">
        <v>368</v>
      </c>
      <c r="S599" s="252" t="s">
        <v>366</v>
      </c>
      <c r="T599" s="252" t="s">
        <v>368</v>
      </c>
      <c r="U599" s="252" t="s">
        <v>368</v>
      </c>
      <c r="V599" s="252" t="s">
        <v>368</v>
      </c>
    </row>
    <row r="600" spans="1:22">
      <c r="A600" s="252">
        <v>212862</v>
      </c>
      <c r="B600" s="252" t="s">
        <v>81</v>
      </c>
      <c r="C600" s="252" t="s">
        <v>366</v>
      </c>
      <c r="D600" s="252" t="s">
        <v>368</v>
      </c>
      <c r="E600" s="252" t="s">
        <v>368</v>
      </c>
      <c r="F600" s="252" t="s">
        <v>366</v>
      </c>
      <c r="G600" s="252" t="s">
        <v>367</v>
      </c>
      <c r="H600" s="252" t="s">
        <v>366</v>
      </c>
      <c r="I600" s="252" t="s">
        <v>368</v>
      </c>
      <c r="J600" s="252" t="s">
        <v>368</v>
      </c>
      <c r="K600" s="252" t="s">
        <v>366</v>
      </c>
      <c r="L600" s="252" t="s">
        <v>366</v>
      </c>
      <c r="M600" s="252" t="s">
        <v>366</v>
      </c>
      <c r="N600" s="252" t="s">
        <v>366</v>
      </c>
      <c r="O600" s="252" t="s">
        <v>366</v>
      </c>
      <c r="P600" s="252" t="s">
        <v>366</v>
      </c>
      <c r="Q600" s="252" t="s">
        <v>366</v>
      </c>
      <c r="R600" s="252" t="s">
        <v>368</v>
      </c>
      <c r="S600" s="252" t="s">
        <v>366</v>
      </c>
      <c r="T600" s="252" t="s">
        <v>368</v>
      </c>
      <c r="U600" s="252" t="s">
        <v>368</v>
      </c>
      <c r="V600" s="252" t="s">
        <v>368</v>
      </c>
    </row>
    <row r="601" spans="1:22">
      <c r="A601" s="252">
        <v>211829</v>
      </c>
      <c r="B601" s="252" t="s">
        <v>81</v>
      </c>
      <c r="C601" s="252" t="s">
        <v>366</v>
      </c>
      <c r="D601" s="252" t="s">
        <v>368</v>
      </c>
      <c r="E601" s="252" t="s">
        <v>368</v>
      </c>
      <c r="F601" s="252" t="s">
        <v>366</v>
      </c>
      <c r="G601" s="252" t="s">
        <v>368</v>
      </c>
      <c r="H601" s="252" t="s">
        <v>367</v>
      </c>
      <c r="I601" s="252" t="s">
        <v>368</v>
      </c>
      <c r="J601" s="252" t="s">
        <v>368</v>
      </c>
      <c r="K601" s="252" t="s">
        <v>366</v>
      </c>
      <c r="L601" s="252" t="s">
        <v>368</v>
      </c>
      <c r="M601" s="252" t="s">
        <v>368</v>
      </c>
      <c r="N601" s="252" t="s">
        <v>368</v>
      </c>
      <c r="O601" s="252" t="s">
        <v>368</v>
      </c>
      <c r="P601" s="252" t="s">
        <v>368</v>
      </c>
      <c r="Q601" s="252" t="s">
        <v>368</v>
      </c>
      <c r="R601" s="252" t="s">
        <v>366</v>
      </c>
      <c r="S601" s="252" t="s">
        <v>366</v>
      </c>
      <c r="T601" s="252" t="s">
        <v>368</v>
      </c>
      <c r="U601" s="252" t="s">
        <v>368</v>
      </c>
      <c r="V601" s="252" t="s">
        <v>368</v>
      </c>
    </row>
    <row r="602" spans="1:22">
      <c r="A602" s="253">
        <v>213067</v>
      </c>
      <c r="B602" s="252" t="s">
        <v>81</v>
      </c>
      <c r="C602" s="252" t="s">
        <v>368</v>
      </c>
      <c r="D602" s="252" t="s">
        <v>368</v>
      </c>
      <c r="E602" s="252" t="s">
        <v>366</v>
      </c>
      <c r="F602" s="252" t="s">
        <v>366</v>
      </c>
      <c r="G602" s="252" t="s">
        <v>366</v>
      </c>
      <c r="H602" s="252" t="s">
        <v>368</v>
      </c>
      <c r="I602" s="252" t="s">
        <v>366</v>
      </c>
      <c r="J602" s="252" t="s">
        <v>366</v>
      </c>
      <c r="K602" s="252" t="s">
        <v>366</v>
      </c>
      <c r="L602" s="252" t="s">
        <v>366</v>
      </c>
      <c r="M602" s="252" t="s">
        <v>366</v>
      </c>
      <c r="N602" s="252" t="s">
        <v>368</v>
      </c>
      <c r="O602" s="252" t="s">
        <v>368</v>
      </c>
      <c r="P602" s="252" t="s">
        <v>368</v>
      </c>
      <c r="Q602" s="252" t="s">
        <v>366</v>
      </c>
      <c r="R602" s="252" t="s">
        <v>366</v>
      </c>
      <c r="S602" s="252" t="s">
        <v>366</v>
      </c>
      <c r="T602" s="252" t="s">
        <v>368</v>
      </c>
      <c r="U602" s="252" t="s">
        <v>368</v>
      </c>
      <c r="V602" s="252" t="s">
        <v>368</v>
      </c>
    </row>
    <row r="603" spans="1:22">
      <c r="A603" s="252">
        <v>210949</v>
      </c>
      <c r="B603" s="252" t="s">
        <v>81</v>
      </c>
      <c r="C603" s="252" t="s">
        <v>366</v>
      </c>
      <c r="D603" s="252" t="s">
        <v>368</v>
      </c>
      <c r="E603" s="252" t="s">
        <v>368</v>
      </c>
      <c r="F603" s="252" t="s">
        <v>366</v>
      </c>
      <c r="G603" s="252" t="s">
        <v>366</v>
      </c>
      <c r="H603" s="252" t="s">
        <v>366</v>
      </c>
      <c r="I603" s="252" t="s">
        <v>368</v>
      </c>
      <c r="J603" s="252" t="s">
        <v>366</v>
      </c>
      <c r="K603" s="252" t="s">
        <v>368</v>
      </c>
      <c r="L603" s="252" t="s">
        <v>368</v>
      </c>
      <c r="M603" s="252" t="s">
        <v>368</v>
      </c>
      <c r="N603" s="252" t="s">
        <v>366</v>
      </c>
      <c r="O603" s="252" t="s">
        <v>368</v>
      </c>
      <c r="P603" s="252" t="s">
        <v>366</v>
      </c>
      <c r="Q603" s="252" t="s">
        <v>366</v>
      </c>
      <c r="R603" s="252" t="s">
        <v>366</v>
      </c>
      <c r="S603" s="252" t="s">
        <v>366</v>
      </c>
      <c r="T603" s="252" t="s">
        <v>368</v>
      </c>
      <c r="U603" s="252" t="s">
        <v>368</v>
      </c>
      <c r="V603" s="252" t="s">
        <v>368</v>
      </c>
    </row>
    <row r="604" spans="1:22">
      <c r="A604" s="252">
        <v>211355</v>
      </c>
      <c r="B604" s="252" t="s">
        <v>81</v>
      </c>
      <c r="C604" s="252" t="s">
        <v>366</v>
      </c>
      <c r="D604" s="252" t="s">
        <v>366</v>
      </c>
      <c r="E604" s="252" t="s">
        <v>366</v>
      </c>
      <c r="F604" s="252" t="s">
        <v>366</v>
      </c>
      <c r="G604" s="252" t="s">
        <v>368</v>
      </c>
      <c r="H604" s="252" t="s">
        <v>368</v>
      </c>
      <c r="I604" s="252" t="s">
        <v>366</v>
      </c>
      <c r="J604" s="252" t="s">
        <v>368</v>
      </c>
      <c r="K604" s="252" t="s">
        <v>366</v>
      </c>
      <c r="L604" s="252" t="s">
        <v>368</v>
      </c>
      <c r="M604" s="252" t="s">
        <v>366</v>
      </c>
      <c r="N604" s="252" t="s">
        <v>367</v>
      </c>
      <c r="O604" s="252" t="s">
        <v>366</v>
      </c>
      <c r="P604" s="252" t="s">
        <v>367</v>
      </c>
      <c r="Q604" s="252" t="s">
        <v>367</v>
      </c>
      <c r="R604" s="252" t="s">
        <v>367</v>
      </c>
      <c r="S604" s="252" t="s">
        <v>367</v>
      </c>
      <c r="T604" s="252" t="s">
        <v>368</v>
      </c>
      <c r="U604" s="252" t="s">
        <v>368</v>
      </c>
      <c r="V604" s="252" t="s">
        <v>366</v>
      </c>
    </row>
    <row r="605" spans="1:22">
      <c r="A605" s="252">
        <v>212231</v>
      </c>
      <c r="B605" s="252" t="s">
        <v>81</v>
      </c>
      <c r="C605" s="252" t="s">
        <v>368</v>
      </c>
      <c r="D605" s="252" t="s">
        <v>366</v>
      </c>
      <c r="E605" s="252" t="s">
        <v>366</v>
      </c>
      <c r="F605" s="252" t="s">
        <v>368</v>
      </c>
      <c r="G605" s="252" t="s">
        <v>366</v>
      </c>
      <c r="H605" s="252" t="s">
        <v>368</v>
      </c>
      <c r="I605" s="252" t="s">
        <v>368</v>
      </c>
      <c r="J605" s="252" t="s">
        <v>368</v>
      </c>
      <c r="K605" s="252" t="s">
        <v>368</v>
      </c>
      <c r="L605" s="252" t="s">
        <v>366</v>
      </c>
      <c r="M605" s="252" t="s">
        <v>368</v>
      </c>
      <c r="N605" s="252" t="s">
        <v>366</v>
      </c>
      <c r="O605" s="252" t="s">
        <v>366</v>
      </c>
      <c r="P605" s="252" t="s">
        <v>368</v>
      </c>
      <c r="Q605" s="252" t="s">
        <v>368</v>
      </c>
      <c r="R605" s="252" t="s">
        <v>368</v>
      </c>
      <c r="S605" s="252" t="s">
        <v>367</v>
      </c>
      <c r="T605" s="252" t="s">
        <v>368</v>
      </c>
      <c r="U605" s="252" t="s">
        <v>368</v>
      </c>
      <c r="V605" s="252" t="s">
        <v>366</v>
      </c>
    </row>
    <row r="606" spans="1:22">
      <c r="A606" s="253">
        <v>210774</v>
      </c>
      <c r="B606" s="252" t="s">
        <v>81</v>
      </c>
      <c r="C606" s="252" t="s">
        <v>366</v>
      </c>
      <c r="D606" s="252" t="s">
        <v>366</v>
      </c>
      <c r="E606" s="252" t="s">
        <v>366</v>
      </c>
      <c r="F606" s="252" t="s">
        <v>366</v>
      </c>
      <c r="G606" s="252" t="s">
        <v>366</v>
      </c>
      <c r="H606" s="252" t="s">
        <v>368</v>
      </c>
      <c r="I606" s="252" t="s">
        <v>366</v>
      </c>
      <c r="J606" s="252" t="s">
        <v>366</v>
      </c>
      <c r="K606" s="252" t="s">
        <v>366</v>
      </c>
      <c r="L606" s="252" t="s">
        <v>366</v>
      </c>
      <c r="M606" s="252" t="s">
        <v>366</v>
      </c>
      <c r="N606" s="252" t="s">
        <v>366</v>
      </c>
      <c r="O606" s="252" t="s">
        <v>366</v>
      </c>
      <c r="P606" s="252" t="s">
        <v>366</v>
      </c>
      <c r="Q606" s="252" t="s">
        <v>366</v>
      </c>
      <c r="R606" s="252" t="s">
        <v>368</v>
      </c>
      <c r="S606" s="252" t="s">
        <v>367</v>
      </c>
      <c r="T606" s="252" t="s">
        <v>368</v>
      </c>
      <c r="U606" s="252" t="s">
        <v>368</v>
      </c>
      <c r="V606" s="252" t="s">
        <v>366</v>
      </c>
    </row>
    <row r="607" spans="1:22">
      <c r="A607" s="252">
        <v>209640</v>
      </c>
      <c r="B607" s="252" t="s">
        <v>81</v>
      </c>
      <c r="C607" s="252" t="s">
        <v>366</v>
      </c>
      <c r="D607" s="252" t="s">
        <v>366</v>
      </c>
      <c r="E607" s="252" t="s">
        <v>366</v>
      </c>
      <c r="F607" s="252" t="s">
        <v>366</v>
      </c>
      <c r="G607" s="252" t="s">
        <v>367</v>
      </c>
      <c r="H607" s="252" t="s">
        <v>367</v>
      </c>
      <c r="I607" s="252" t="s">
        <v>366</v>
      </c>
      <c r="J607" s="252" t="s">
        <v>366</v>
      </c>
      <c r="K607" s="252" t="s">
        <v>366</v>
      </c>
      <c r="L607" s="252" t="s">
        <v>368</v>
      </c>
      <c r="M607" s="252" t="s">
        <v>368</v>
      </c>
      <c r="N607" s="252" t="s">
        <v>368</v>
      </c>
      <c r="O607" s="252" t="s">
        <v>368</v>
      </c>
      <c r="P607" s="252" t="s">
        <v>367</v>
      </c>
      <c r="Q607" s="252" t="s">
        <v>367</v>
      </c>
      <c r="R607" s="252" t="s">
        <v>367</v>
      </c>
      <c r="S607" s="252" t="s">
        <v>368</v>
      </c>
      <c r="T607" s="252" t="s">
        <v>368</v>
      </c>
      <c r="U607" s="252" t="s">
        <v>368</v>
      </c>
      <c r="V607" s="252" t="s">
        <v>366</v>
      </c>
    </row>
    <row r="608" spans="1:22">
      <c r="A608" s="252">
        <v>211691</v>
      </c>
      <c r="B608" s="252" t="s">
        <v>81</v>
      </c>
      <c r="C608" s="252" t="s">
        <v>366</v>
      </c>
      <c r="D608" s="252" t="s">
        <v>368</v>
      </c>
      <c r="E608" s="252" t="s">
        <v>366</v>
      </c>
      <c r="F608" s="252" t="s">
        <v>366</v>
      </c>
      <c r="G608" s="252" t="s">
        <v>367</v>
      </c>
      <c r="H608" s="252" t="s">
        <v>368</v>
      </c>
      <c r="I608" s="252" t="s">
        <v>366</v>
      </c>
      <c r="J608" s="252" t="s">
        <v>366</v>
      </c>
      <c r="K608" s="252" t="s">
        <v>368</v>
      </c>
      <c r="L608" s="252" t="s">
        <v>366</v>
      </c>
      <c r="M608" s="252" t="s">
        <v>366</v>
      </c>
      <c r="N608" s="252" t="s">
        <v>366</v>
      </c>
      <c r="O608" s="252" t="s">
        <v>366</v>
      </c>
      <c r="P608" s="252" t="s">
        <v>367</v>
      </c>
      <c r="Q608" s="252" t="s">
        <v>367</v>
      </c>
      <c r="R608" s="252" t="s">
        <v>367</v>
      </c>
      <c r="S608" s="252" t="s">
        <v>368</v>
      </c>
      <c r="T608" s="252" t="s">
        <v>368</v>
      </c>
      <c r="U608" s="252" t="s">
        <v>368</v>
      </c>
      <c r="V608" s="252" t="s">
        <v>366</v>
      </c>
    </row>
    <row r="609" spans="1:22">
      <c r="A609" s="252">
        <v>212846</v>
      </c>
      <c r="B609" s="252" t="s">
        <v>81</v>
      </c>
      <c r="C609" s="252" t="s">
        <v>366</v>
      </c>
      <c r="D609" s="252" t="s">
        <v>368</v>
      </c>
      <c r="E609" s="252" t="s">
        <v>368</v>
      </c>
      <c r="F609" s="252" t="s">
        <v>366</v>
      </c>
      <c r="G609" s="252" t="s">
        <v>368</v>
      </c>
      <c r="H609" s="252" t="s">
        <v>368</v>
      </c>
      <c r="I609" s="252" t="s">
        <v>368</v>
      </c>
      <c r="J609" s="252" t="s">
        <v>368</v>
      </c>
      <c r="K609" s="252" t="s">
        <v>368</v>
      </c>
      <c r="L609" s="252" t="s">
        <v>368</v>
      </c>
      <c r="M609" s="252" t="s">
        <v>366</v>
      </c>
      <c r="N609" s="252" t="s">
        <v>366</v>
      </c>
      <c r="O609" s="252" t="s">
        <v>366</v>
      </c>
      <c r="P609" s="252" t="s">
        <v>368</v>
      </c>
      <c r="Q609" s="252" t="s">
        <v>368</v>
      </c>
      <c r="R609" s="252" t="s">
        <v>367</v>
      </c>
      <c r="S609" s="252" t="s">
        <v>368</v>
      </c>
      <c r="T609" s="252" t="s">
        <v>368</v>
      </c>
      <c r="U609" s="252" t="s">
        <v>368</v>
      </c>
      <c r="V609" s="252" t="s">
        <v>366</v>
      </c>
    </row>
    <row r="610" spans="1:22">
      <c r="A610" s="252">
        <v>212262</v>
      </c>
      <c r="B610" s="252" t="s">
        <v>81</v>
      </c>
      <c r="C610" s="252" t="s">
        <v>366</v>
      </c>
      <c r="D610" s="252" t="s">
        <v>368</v>
      </c>
      <c r="E610" s="252" t="s">
        <v>368</v>
      </c>
      <c r="F610" s="252" t="s">
        <v>366</v>
      </c>
      <c r="G610" s="252" t="s">
        <v>368</v>
      </c>
      <c r="H610" s="252" t="s">
        <v>368</v>
      </c>
      <c r="I610" s="252" t="s">
        <v>368</v>
      </c>
      <c r="J610" s="252" t="s">
        <v>368</v>
      </c>
      <c r="K610" s="252" t="s">
        <v>368</v>
      </c>
      <c r="L610" s="252" t="s">
        <v>366</v>
      </c>
      <c r="M610" s="252" t="s">
        <v>368</v>
      </c>
      <c r="N610" s="252" t="s">
        <v>368</v>
      </c>
      <c r="O610" s="252" t="s">
        <v>366</v>
      </c>
      <c r="P610" s="252" t="s">
        <v>368</v>
      </c>
      <c r="Q610" s="252" t="s">
        <v>368</v>
      </c>
      <c r="R610" s="252" t="s">
        <v>368</v>
      </c>
      <c r="S610" s="252" t="s">
        <v>368</v>
      </c>
      <c r="T610" s="252" t="s">
        <v>368</v>
      </c>
      <c r="U610" s="252" t="s">
        <v>368</v>
      </c>
      <c r="V610" s="252" t="s">
        <v>366</v>
      </c>
    </row>
    <row r="611" spans="1:22">
      <c r="A611" s="252">
        <v>212338</v>
      </c>
      <c r="B611" s="252" t="s">
        <v>81</v>
      </c>
      <c r="C611" s="252" t="s">
        <v>368</v>
      </c>
      <c r="D611" s="252" t="s">
        <v>368</v>
      </c>
      <c r="E611" s="252" t="s">
        <v>366</v>
      </c>
      <c r="F611" s="252" t="s">
        <v>366</v>
      </c>
      <c r="G611" s="252" t="s">
        <v>368</v>
      </c>
      <c r="H611" s="252" t="s">
        <v>368</v>
      </c>
      <c r="I611" s="252" t="s">
        <v>366</v>
      </c>
      <c r="J611" s="252" t="s">
        <v>368</v>
      </c>
      <c r="K611" s="252" t="s">
        <v>368</v>
      </c>
      <c r="L611" s="252" t="s">
        <v>366</v>
      </c>
      <c r="M611" s="252" t="s">
        <v>367</v>
      </c>
      <c r="N611" s="252" t="s">
        <v>368</v>
      </c>
      <c r="O611" s="252" t="s">
        <v>366</v>
      </c>
      <c r="P611" s="252" t="s">
        <v>366</v>
      </c>
      <c r="Q611" s="252" t="s">
        <v>368</v>
      </c>
      <c r="R611" s="252" t="s">
        <v>368</v>
      </c>
      <c r="S611" s="252" t="s">
        <v>368</v>
      </c>
      <c r="T611" s="252" t="s">
        <v>368</v>
      </c>
      <c r="U611" s="252" t="s">
        <v>368</v>
      </c>
      <c r="V611" s="252" t="s">
        <v>366</v>
      </c>
    </row>
    <row r="612" spans="1:22">
      <c r="A612" s="253">
        <v>211491</v>
      </c>
      <c r="B612" s="252" t="s">
        <v>81</v>
      </c>
      <c r="C612" s="252" t="s">
        <v>367</v>
      </c>
      <c r="D612" s="252" t="s">
        <v>366</v>
      </c>
      <c r="E612" s="252" t="s">
        <v>366</v>
      </c>
      <c r="F612" s="252" t="s">
        <v>366</v>
      </c>
      <c r="G612" s="252" t="s">
        <v>368</v>
      </c>
      <c r="H612" s="252" t="s">
        <v>368</v>
      </c>
      <c r="I612" s="252" t="s">
        <v>366</v>
      </c>
      <c r="J612" s="252" t="s">
        <v>366</v>
      </c>
      <c r="K612" s="252" t="s">
        <v>366</v>
      </c>
      <c r="L612" s="252" t="s">
        <v>368</v>
      </c>
      <c r="M612" s="252" t="s">
        <v>366</v>
      </c>
      <c r="N612" s="252" t="s">
        <v>368</v>
      </c>
      <c r="O612" s="252" t="s">
        <v>366</v>
      </c>
      <c r="P612" s="252" t="s">
        <v>368</v>
      </c>
      <c r="Q612" s="252" t="s">
        <v>366</v>
      </c>
      <c r="R612" s="252" t="s">
        <v>368</v>
      </c>
      <c r="S612" s="252" t="s">
        <v>368</v>
      </c>
      <c r="T612" s="252" t="s">
        <v>368</v>
      </c>
      <c r="U612" s="252" t="s">
        <v>368</v>
      </c>
      <c r="V612" s="252" t="s">
        <v>366</v>
      </c>
    </row>
    <row r="613" spans="1:22">
      <c r="A613" s="252">
        <v>212640</v>
      </c>
      <c r="B613" s="252" t="s">
        <v>81</v>
      </c>
      <c r="C613" s="252" t="s">
        <v>368</v>
      </c>
      <c r="D613" s="252" t="s">
        <v>368</v>
      </c>
      <c r="E613" s="252" t="s">
        <v>368</v>
      </c>
      <c r="F613" s="252" t="s">
        <v>366</v>
      </c>
      <c r="G613" s="252" t="s">
        <v>366</v>
      </c>
      <c r="H613" s="252" t="s">
        <v>368</v>
      </c>
      <c r="I613" s="252" t="s">
        <v>366</v>
      </c>
      <c r="J613" s="252" t="s">
        <v>366</v>
      </c>
      <c r="K613" s="252" t="s">
        <v>368</v>
      </c>
      <c r="L613" s="252" t="s">
        <v>366</v>
      </c>
      <c r="M613" s="252" t="s">
        <v>366</v>
      </c>
      <c r="N613" s="252" t="s">
        <v>368</v>
      </c>
      <c r="O613" s="252" t="s">
        <v>368</v>
      </c>
      <c r="P613" s="252" t="s">
        <v>366</v>
      </c>
      <c r="Q613" s="252" t="s">
        <v>366</v>
      </c>
      <c r="R613" s="252" t="s">
        <v>368</v>
      </c>
      <c r="S613" s="252" t="s">
        <v>368</v>
      </c>
      <c r="T613" s="252" t="s">
        <v>368</v>
      </c>
      <c r="U613" s="252" t="s">
        <v>368</v>
      </c>
      <c r="V613" s="252" t="s">
        <v>366</v>
      </c>
    </row>
    <row r="614" spans="1:22">
      <c r="A614" s="252">
        <v>212053</v>
      </c>
      <c r="B614" s="252" t="s">
        <v>81</v>
      </c>
      <c r="C614" s="252" t="s">
        <v>366</v>
      </c>
      <c r="D614" s="252" t="s">
        <v>366</v>
      </c>
      <c r="E614" s="252" t="s">
        <v>366</v>
      </c>
      <c r="F614" s="252" t="s">
        <v>366</v>
      </c>
      <c r="G614" s="252" t="s">
        <v>366</v>
      </c>
      <c r="H614" s="252" t="s">
        <v>366</v>
      </c>
      <c r="I614" s="252" t="s">
        <v>368</v>
      </c>
      <c r="J614" s="252" t="s">
        <v>368</v>
      </c>
      <c r="K614" s="252" t="s">
        <v>368</v>
      </c>
      <c r="L614" s="252" t="s">
        <v>368</v>
      </c>
      <c r="M614" s="252" t="s">
        <v>366</v>
      </c>
      <c r="N614" s="252" t="s">
        <v>366</v>
      </c>
      <c r="O614" s="252" t="s">
        <v>366</v>
      </c>
      <c r="P614" s="252" t="s">
        <v>368</v>
      </c>
      <c r="Q614" s="252" t="s">
        <v>366</v>
      </c>
      <c r="R614" s="252" t="s">
        <v>366</v>
      </c>
      <c r="S614" s="252" t="s">
        <v>368</v>
      </c>
      <c r="T614" s="252" t="s">
        <v>368</v>
      </c>
      <c r="U614" s="252" t="s">
        <v>368</v>
      </c>
      <c r="V614" s="252" t="s">
        <v>366</v>
      </c>
    </row>
    <row r="615" spans="1:22">
      <c r="A615" s="253">
        <v>211547</v>
      </c>
      <c r="B615" s="252" t="s">
        <v>81</v>
      </c>
      <c r="C615" s="252" t="s">
        <v>366</v>
      </c>
      <c r="D615" s="252" t="s">
        <v>368</v>
      </c>
      <c r="E615" s="252" t="s">
        <v>366</v>
      </c>
      <c r="F615" s="252" t="s">
        <v>366</v>
      </c>
      <c r="G615" s="252" t="s">
        <v>366</v>
      </c>
      <c r="H615" s="252" t="s">
        <v>366</v>
      </c>
      <c r="I615" s="252" t="s">
        <v>366</v>
      </c>
      <c r="J615" s="252" t="s">
        <v>366</v>
      </c>
      <c r="K615" s="252" t="s">
        <v>366</v>
      </c>
      <c r="L615" s="252" t="s">
        <v>366</v>
      </c>
      <c r="M615" s="252" t="s">
        <v>366</v>
      </c>
      <c r="N615" s="252" t="s">
        <v>366</v>
      </c>
      <c r="O615" s="252" t="s">
        <v>368</v>
      </c>
      <c r="P615" s="252" t="s">
        <v>368</v>
      </c>
      <c r="Q615" s="252" t="s">
        <v>367</v>
      </c>
      <c r="R615" s="252" t="s">
        <v>367</v>
      </c>
      <c r="S615" s="252" t="s">
        <v>366</v>
      </c>
      <c r="T615" s="252" t="s">
        <v>368</v>
      </c>
      <c r="U615" s="252" t="s">
        <v>368</v>
      </c>
      <c r="V615" s="252" t="s">
        <v>366</v>
      </c>
    </row>
    <row r="616" spans="1:22">
      <c r="A616" s="253">
        <v>212464</v>
      </c>
      <c r="B616" s="252" t="s">
        <v>81</v>
      </c>
      <c r="C616" s="252" t="s">
        <v>366</v>
      </c>
      <c r="D616" s="252" t="s">
        <v>368</v>
      </c>
      <c r="E616" s="252" t="s">
        <v>368</v>
      </c>
      <c r="F616" s="252" t="s">
        <v>366</v>
      </c>
      <c r="G616" s="252" t="s">
        <v>366</v>
      </c>
      <c r="H616" s="252" t="s">
        <v>368</v>
      </c>
      <c r="I616" s="252" t="s">
        <v>366</v>
      </c>
      <c r="J616" s="252" t="s">
        <v>366</v>
      </c>
      <c r="K616" s="252" t="s">
        <v>368</v>
      </c>
      <c r="L616" s="252" t="s">
        <v>366</v>
      </c>
      <c r="M616" s="252" t="s">
        <v>368</v>
      </c>
      <c r="N616" s="252" t="s">
        <v>368</v>
      </c>
      <c r="O616" s="252" t="s">
        <v>368</v>
      </c>
      <c r="P616" s="252" t="s">
        <v>367</v>
      </c>
      <c r="Q616" s="252" t="s">
        <v>368</v>
      </c>
      <c r="R616" s="252" t="s">
        <v>367</v>
      </c>
      <c r="S616" s="252" t="s">
        <v>366</v>
      </c>
      <c r="T616" s="252" t="s">
        <v>368</v>
      </c>
      <c r="U616" s="252" t="s">
        <v>368</v>
      </c>
      <c r="V616" s="252" t="s">
        <v>366</v>
      </c>
    </row>
    <row r="617" spans="1:22">
      <c r="A617" s="253">
        <v>205970</v>
      </c>
      <c r="B617" s="252" t="s">
        <v>81</v>
      </c>
      <c r="C617" s="252" t="s">
        <v>366</v>
      </c>
      <c r="D617" s="252" t="s">
        <v>368</v>
      </c>
      <c r="E617" s="252" t="s">
        <v>366</v>
      </c>
      <c r="F617" s="252" t="s">
        <v>366</v>
      </c>
      <c r="G617" s="252" t="s">
        <v>367</v>
      </c>
      <c r="H617" s="252" t="s">
        <v>367</v>
      </c>
      <c r="I617" s="252" t="s">
        <v>367</v>
      </c>
      <c r="J617" s="252" t="s">
        <v>366</v>
      </c>
      <c r="K617" s="252" t="s">
        <v>368</v>
      </c>
      <c r="L617" s="252" t="s">
        <v>366</v>
      </c>
      <c r="M617" s="252" t="s">
        <v>366</v>
      </c>
      <c r="N617" s="252" t="s">
        <v>368</v>
      </c>
      <c r="O617" s="252" t="s">
        <v>368</v>
      </c>
      <c r="P617" s="252" t="s">
        <v>367</v>
      </c>
      <c r="Q617" s="252" t="s">
        <v>368</v>
      </c>
      <c r="R617" s="252" t="s">
        <v>367</v>
      </c>
      <c r="S617" s="252" t="s">
        <v>366</v>
      </c>
      <c r="T617" s="252" t="s">
        <v>368</v>
      </c>
      <c r="U617" s="252" t="s">
        <v>368</v>
      </c>
      <c r="V617" s="252" t="s">
        <v>366</v>
      </c>
    </row>
    <row r="618" spans="1:22">
      <c r="A618" s="252">
        <v>210998</v>
      </c>
      <c r="B618" s="252" t="s">
        <v>81</v>
      </c>
      <c r="C618" s="252" t="s">
        <v>367</v>
      </c>
      <c r="D618" s="252" t="s">
        <v>368</v>
      </c>
      <c r="E618" s="252" t="s">
        <v>368</v>
      </c>
      <c r="F618" s="252" t="s">
        <v>368</v>
      </c>
      <c r="G618" s="252" t="s">
        <v>366</v>
      </c>
      <c r="H618" s="252" t="s">
        <v>368</v>
      </c>
      <c r="I618" s="252" t="s">
        <v>368</v>
      </c>
      <c r="J618" s="252" t="s">
        <v>367</v>
      </c>
      <c r="K618" s="252" t="s">
        <v>368</v>
      </c>
      <c r="L618" s="252" t="s">
        <v>368</v>
      </c>
      <c r="M618" s="252" t="s">
        <v>367</v>
      </c>
      <c r="N618" s="252" t="s">
        <v>366</v>
      </c>
      <c r="O618" s="252" t="s">
        <v>368</v>
      </c>
      <c r="P618" s="252" t="s">
        <v>367</v>
      </c>
      <c r="Q618" s="252" t="s">
        <v>368</v>
      </c>
      <c r="R618" s="252" t="s">
        <v>367</v>
      </c>
      <c r="S618" s="252" t="s">
        <v>366</v>
      </c>
      <c r="T618" s="252" t="s">
        <v>368</v>
      </c>
      <c r="U618" s="252" t="s">
        <v>368</v>
      </c>
      <c r="V618" s="252" t="s">
        <v>366</v>
      </c>
    </row>
    <row r="619" spans="1:22">
      <c r="A619" s="253">
        <v>211285</v>
      </c>
      <c r="B619" s="252" t="s">
        <v>81</v>
      </c>
      <c r="C619" s="252" t="s">
        <v>366</v>
      </c>
      <c r="D619" s="252" t="s">
        <v>368</v>
      </c>
      <c r="E619" s="252" t="s">
        <v>368</v>
      </c>
      <c r="F619" s="252" t="s">
        <v>368</v>
      </c>
      <c r="G619" s="252" t="s">
        <v>366</v>
      </c>
      <c r="H619" s="252" t="s">
        <v>366</v>
      </c>
      <c r="I619" s="252" t="s">
        <v>368</v>
      </c>
      <c r="J619" s="252" t="s">
        <v>366</v>
      </c>
      <c r="K619" s="252" t="s">
        <v>366</v>
      </c>
      <c r="L619" s="252" t="s">
        <v>368</v>
      </c>
      <c r="M619" s="252" t="s">
        <v>366</v>
      </c>
      <c r="N619" s="252" t="s">
        <v>366</v>
      </c>
      <c r="O619" s="252" t="s">
        <v>368</v>
      </c>
      <c r="P619" s="252" t="s">
        <v>367</v>
      </c>
      <c r="Q619" s="252" t="s">
        <v>368</v>
      </c>
      <c r="R619" s="252" t="s">
        <v>367</v>
      </c>
      <c r="S619" s="252" t="s">
        <v>366</v>
      </c>
      <c r="T619" s="252" t="s">
        <v>368</v>
      </c>
      <c r="U619" s="252" t="s">
        <v>368</v>
      </c>
      <c r="V619" s="252" t="s">
        <v>366</v>
      </c>
    </row>
    <row r="620" spans="1:22">
      <c r="A620" s="252">
        <v>212106</v>
      </c>
      <c r="B620" s="252" t="s">
        <v>81</v>
      </c>
      <c r="C620" s="252" t="s">
        <v>366</v>
      </c>
      <c r="D620" s="252" t="s">
        <v>368</v>
      </c>
      <c r="E620" s="252" t="s">
        <v>366</v>
      </c>
      <c r="F620" s="252" t="s">
        <v>366</v>
      </c>
      <c r="G620" s="252" t="s">
        <v>368</v>
      </c>
      <c r="H620" s="252" t="s">
        <v>368</v>
      </c>
      <c r="I620" s="252" t="s">
        <v>368</v>
      </c>
      <c r="J620" s="252" t="s">
        <v>366</v>
      </c>
      <c r="K620" s="252" t="s">
        <v>366</v>
      </c>
      <c r="L620" s="252" t="s">
        <v>368</v>
      </c>
      <c r="M620" s="252" t="s">
        <v>366</v>
      </c>
      <c r="N620" s="252" t="s">
        <v>368</v>
      </c>
      <c r="O620" s="252" t="s">
        <v>366</v>
      </c>
      <c r="P620" s="252" t="s">
        <v>367</v>
      </c>
      <c r="Q620" s="252" t="s">
        <v>368</v>
      </c>
      <c r="R620" s="252" t="s">
        <v>367</v>
      </c>
      <c r="S620" s="252" t="s">
        <v>366</v>
      </c>
      <c r="T620" s="252" t="s">
        <v>368</v>
      </c>
      <c r="U620" s="252" t="s">
        <v>368</v>
      </c>
      <c r="V620" s="252" t="s">
        <v>366</v>
      </c>
    </row>
    <row r="621" spans="1:22">
      <c r="A621" s="252">
        <v>212797</v>
      </c>
      <c r="B621" s="252" t="s">
        <v>81</v>
      </c>
      <c r="C621" s="252" t="s">
        <v>368</v>
      </c>
      <c r="D621" s="252" t="s">
        <v>368</v>
      </c>
      <c r="E621" s="252" t="s">
        <v>366</v>
      </c>
      <c r="F621" s="252" t="s">
        <v>366</v>
      </c>
      <c r="G621" s="252" t="s">
        <v>367</v>
      </c>
      <c r="H621" s="252" t="s">
        <v>368</v>
      </c>
      <c r="I621" s="252" t="s">
        <v>366</v>
      </c>
      <c r="J621" s="252" t="s">
        <v>367</v>
      </c>
      <c r="K621" s="252" t="s">
        <v>368</v>
      </c>
      <c r="L621" s="252" t="s">
        <v>366</v>
      </c>
      <c r="M621" s="252" t="s">
        <v>366</v>
      </c>
      <c r="N621" s="252" t="s">
        <v>366</v>
      </c>
      <c r="O621" s="252" t="s">
        <v>366</v>
      </c>
      <c r="P621" s="252" t="s">
        <v>367</v>
      </c>
      <c r="Q621" s="252" t="s">
        <v>368</v>
      </c>
      <c r="R621" s="252" t="s">
        <v>367</v>
      </c>
      <c r="S621" s="252" t="s">
        <v>366</v>
      </c>
      <c r="T621" s="252" t="s">
        <v>368</v>
      </c>
      <c r="U621" s="252" t="s">
        <v>368</v>
      </c>
      <c r="V621" s="252" t="s">
        <v>366</v>
      </c>
    </row>
    <row r="622" spans="1:22">
      <c r="A622" s="252">
        <v>212524</v>
      </c>
      <c r="B622" s="252" t="s">
        <v>81</v>
      </c>
      <c r="C622" s="252" t="s">
        <v>366</v>
      </c>
      <c r="D622" s="252" t="s">
        <v>368</v>
      </c>
      <c r="E622" s="252" t="s">
        <v>368</v>
      </c>
      <c r="F622" s="252" t="s">
        <v>366</v>
      </c>
      <c r="G622" s="252" t="s">
        <v>368</v>
      </c>
      <c r="H622" s="252" t="s">
        <v>366</v>
      </c>
      <c r="I622" s="252" t="s">
        <v>368</v>
      </c>
      <c r="J622" s="252" t="s">
        <v>368</v>
      </c>
      <c r="K622" s="252" t="s">
        <v>368</v>
      </c>
      <c r="L622" s="252" t="s">
        <v>366</v>
      </c>
      <c r="M622" s="252" t="s">
        <v>366</v>
      </c>
      <c r="N622" s="252" t="s">
        <v>368</v>
      </c>
      <c r="O622" s="252" t="s">
        <v>366</v>
      </c>
      <c r="P622" s="252" t="s">
        <v>368</v>
      </c>
      <c r="Q622" s="252" t="s">
        <v>368</v>
      </c>
      <c r="R622" s="252" t="s">
        <v>367</v>
      </c>
      <c r="S622" s="252" t="s">
        <v>366</v>
      </c>
      <c r="T622" s="252" t="s">
        <v>368</v>
      </c>
      <c r="U622" s="252" t="s">
        <v>368</v>
      </c>
      <c r="V622" s="252" t="s">
        <v>366</v>
      </c>
    </row>
    <row r="623" spans="1:22">
      <c r="A623" s="252">
        <v>212534</v>
      </c>
      <c r="B623" s="252" t="s">
        <v>81</v>
      </c>
      <c r="C623" s="252" t="s">
        <v>368</v>
      </c>
      <c r="D623" s="252" t="s">
        <v>368</v>
      </c>
      <c r="E623" s="252" t="s">
        <v>368</v>
      </c>
      <c r="F623" s="252" t="s">
        <v>366</v>
      </c>
      <c r="G623" s="252" t="s">
        <v>366</v>
      </c>
      <c r="H623" s="252" t="s">
        <v>367</v>
      </c>
      <c r="I623" s="252" t="s">
        <v>368</v>
      </c>
      <c r="J623" s="252" t="s">
        <v>368</v>
      </c>
      <c r="K623" s="252" t="s">
        <v>366</v>
      </c>
      <c r="L623" s="252" t="s">
        <v>368</v>
      </c>
      <c r="M623" s="252" t="s">
        <v>366</v>
      </c>
      <c r="N623" s="252" t="s">
        <v>368</v>
      </c>
      <c r="O623" s="252" t="s">
        <v>368</v>
      </c>
      <c r="P623" s="252" t="s">
        <v>367</v>
      </c>
      <c r="Q623" s="252" t="s">
        <v>366</v>
      </c>
      <c r="R623" s="252" t="s">
        <v>367</v>
      </c>
      <c r="S623" s="252" t="s">
        <v>366</v>
      </c>
      <c r="T623" s="252" t="s">
        <v>368</v>
      </c>
      <c r="U623" s="252" t="s">
        <v>368</v>
      </c>
      <c r="V623" s="252" t="s">
        <v>366</v>
      </c>
    </row>
    <row r="624" spans="1:22">
      <c r="A624" s="253">
        <v>211831</v>
      </c>
      <c r="B624" s="252" t="s">
        <v>81</v>
      </c>
      <c r="C624" s="252" t="s">
        <v>366</v>
      </c>
      <c r="D624" s="252" t="s">
        <v>368</v>
      </c>
      <c r="E624" s="252" t="s">
        <v>366</v>
      </c>
      <c r="F624" s="252" t="s">
        <v>366</v>
      </c>
      <c r="G624" s="252" t="s">
        <v>366</v>
      </c>
      <c r="H624" s="252" t="s">
        <v>366</v>
      </c>
      <c r="I624" s="252" t="s">
        <v>368</v>
      </c>
      <c r="J624" s="252" t="s">
        <v>366</v>
      </c>
      <c r="K624" s="252" t="s">
        <v>368</v>
      </c>
      <c r="L624" s="252" t="s">
        <v>368</v>
      </c>
      <c r="M624" s="252" t="s">
        <v>366</v>
      </c>
      <c r="N624" s="252" t="s">
        <v>366</v>
      </c>
      <c r="O624" s="252" t="s">
        <v>368</v>
      </c>
      <c r="P624" s="252" t="s">
        <v>368</v>
      </c>
      <c r="Q624" s="252" t="s">
        <v>366</v>
      </c>
      <c r="R624" s="252" t="s">
        <v>367</v>
      </c>
      <c r="S624" s="252" t="s">
        <v>366</v>
      </c>
      <c r="T624" s="252" t="s">
        <v>368</v>
      </c>
      <c r="U624" s="252" t="s">
        <v>368</v>
      </c>
      <c r="V624" s="252" t="s">
        <v>366</v>
      </c>
    </row>
    <row r="625" spans="1:22">
      <c r="A625" s="253">
        <v>206742</v>
      </c>
      <c r="B625" s="252" t="s">
        <v>81</v>
      </c>
      <c r="C625" s="252" t="s">
        <v>366</v>
      </c>
      <c r="D625" s="252" t="s">
        <v>366</v>
      </c>
      <c r="E625" s="252" t="s">
        <v>366</v>
      </c>
      <c r="F625" s="252" t="s">
        <v>366</v>
      </c>
      <c r="G625" s="252" t="s">
        <v>366</v>
      </c>
      <c r="H625" s="252" t="s">
        <v>366</v>
      </c>
      <c r="I625" s="252" t="s">
        <v>366</v>
      </c>
      <c r="J625" s="252" t="s">
        <v>366</v>
      </c>
      <c r="K625" s="252" t="s">
        <v>366</v>
      </c>
      <c r="L625" s="252" t="s">
        <v>368</v>
      </c>
      <c r="M625" s="252" t="s">
        <v>366</v>
      </c>
      <c r="N625" s="252" t="s">
        <v>368</v>
      </c>
      <c r="O625" s="252" t="s">
        <v>366</v>
      </c>
      <c r="P625" s="252" t="s">
        <v>368</v>
      </c>
      <c r="Q625" s="252" t="s">
        <v>366</v>
      </c>
      <c r="R625" s="252" t="s">
        <v>367</v>
      </c>
      <c r="S625" s="252" t="s">
        <v>366</v>
      </c>
      <c r="T625" s="252" t="s">
        <v>368</v>
      </c>
      <c r="U625" s="252" t="s">
        <v>368</v>
      </c>
      <c r="V625" s="252" t="s">
        <v>366</v>
      </c>
    </row>
    <row r="626" spans="1:22">
      <c r="A626" s="253">
        <v>210379</v>
      </c>
      <c r="B626" s="252" t="s">
        <v>81</v>
      </c>
      <c r="C626" s="252" t="s">
        <v>368</v>
      </c>
      <c r="D626" s="252" t="s">
        <v>366</v>
      </c>
      <c r="E626" s="252" t="s">
        <v>366</v>
      </c>
      <c r="F626" s="252" t="s">
        <v>366</v>
      </c>
      <c r="G626" s="252" t="s">
        <v>366</v>
      </c>
      <c r="H626" s="252" t="s">
        <v>366</v>
      </c>
      <c r="I626" s="252" t="s">
        <v>368</v>
      </c>
      <c r="J626" s="252" t="s">
        <v>366</v>
      </c>
      <c r="K626" s="252" t="s">
        <v>366</v>
      </c>
      <c r="L626" s="252" t="s">
        <v>368</v>
      </c>
      <c r="M626" s="252" t="s">
        <v>366</v>
      </c>
      <c r="N626" s="252" t="s">
        <v>368</v>
      </c>
      <c r="O626" s="252" t="s">
        <v>368</v>
      </c>
      <c r="P626" s="252" t="s">
        <v>366</v>
      </c>
      <c r="Q626" s="252" t="s">
        <v>366</v>
      </c>
      <c r="R626" s="252" t="s">
        <v>367</v>
      </c>
      <c r="S626" s="252" t="s">
        <v>366</v>
      </c>
      <c r="T626" s="252" t="s">
        <v>368</v>
      </c>
      <c r="U626" s="252" t="s">
        <v>368</v>
      </c>
      <c r="V626" s="252" t="s">
        <v>366</v>
      </c>
    </row>
    <row r="627" spans="1:22">
      <c r="A627" s="252">
        <v>211757</v>
      </c>
      <c r="B627" s="252" t="s">
        <v>81</v>
      </c>
      <c r="C627" s="252" t="s">
        <v>366</v>
      </c>
      <c r="D627" s="252" t="s">
        <v>368</v>
      </c>
      <c r="E627" s="252" t="s">
        <v>366</v>
      </c>
      <c r="F627" s="252" t="s">
        <v>368</v>
      </c>
      <c r="G627" s="252" t="s">
        <v>366</v>
      </c>
      <c r="H627" s="252" t="s">
        <v>368</v>
      </c>
      <c r="I627" s="252" t="s">
        <v>366</v>
      </c>
      <c r="J627" s="252" t="s">
        <v>366</v>
      </c>
      <c r="K627" s="252" t="s">
        <v>366</v>
      </c>
      <c r="L627" s="252" t="s">
        <v>368</v>
      </c>
      <c r="M627" s="252" t="s">
        <v>366</v>
      </c>
      <c r="N627" s="252" t="s">
        <v>366</v>
      </c>
      <c r="O627" s="252" t="s">
        <v>368</v>
      </c>
      <c r="P627" s="252" t="s">
        <v>366</v>
      </c>
      <c r="Q627" s="252" t="s">
        <v>366</v>
      </c>
      <c r="R627" s="252" t="s">
        <v>367</v>
      </c>
      <c r="S627" s="252" t="s">
        <v>366</v>
      </c>
      <c r="T627" s="252" t="s">
        <v>368</v>
      </c>
      <c r="U627" s="252" t="s">
        <v>368</v>
      </c>
      <c r="V627" s="252" t="s">
        <v>366</v>
      </c>
    </row>
    <row r="628" spans="1:22">
      <c r="A628" s="252">
        <v>201459</v>
      </c>
      <c r="B628" s="252" t="s">
        <v>81</v>
      </c>
      <c r="C628" s="252" t="s">
        <v>368</v>
      </c>
      <c r="D628" s="252" t="s">
        <v>366</v>
      </c>
      <c r="E628" s="252" t="s">
        <v>368</v>
      </c>
      <c r="F628" s="252" t="s">
        <v>368</v>
      </c>
      <c r="G628" s="252" t="s">
        <v>366</v>
      </c>
      <c r="H628" s="252" t="s">
        <v>368</v>
      </c>
      <c r="I628" s="252" t="s">
        <v>366</v>
      </c>
      <c r="J628" s="252" t="s">
        <v>368</v>
      </c>
      <c r="K628" s="252" t="s">
        <v>366</v>
      </c>
      <c r="L628" s="252" t="s">
        <v>368</v>
      </c>
      <c r="M628" s="252" t="s">
        <v>366</v>
      </c>
      <c r="N628" s="252" t="s">
        <v>366</v>
      </c>
      <c r="O628" s="252" t="s">
        <v>366</v>
      </c>
      <c r="P628" s="252" t="s">
        <v>366</v>
      </c>
      <c r="Q628" s="252" t="s">
        <v>366</v>
      </c>
      <c r="R628" s="252" t="s">
        <v>367</v>
      </c>
      <c r="S628" s="252" t="s">
        <v>366</v>
      </c>
      <c r="T628" s="252" t="s">
        <v>368</v>
      </c>
      <c r="U628" s="252" t="s">
        <v>368</v>
      </c>
      <c r="V628" s="252" t="s">
        <v>366</v>
      </c>
    </row>
    <row r="629" spans="1:22">
      <c r="A629" s="252">
        <v>209179</v>
      </c>
      <c r="B629" s="252" t="s">
        <v>81</v>
      </c>
      <c r="C629" s="252" t="s">
        <v>366</v>
      </c>
      <c r="D629" s="252" t="s">
        <v>366</v>
      </c>
      <c r="E629" s="252" t="s">
        <v>366</v>
      </c>
      <c r="F629" s="252" t="s">
        <v>366</v>
      </c>
      <c r="G629" s="252" t="s">
        <v>368</v>
      </c>
      <c r="H629" s="252" t="s">
        <v>368</v>
      </c>
      <c r="I629" s="252" t="s">
        <v>368</v>
      </c>
      <c r="J629" s="252" t="s">
        <v>366</v>
      </c>
      <c r="K629" s="252" t="s">
        <v>368</v>
      </c>
      <c r="L629" s="252" t="s">
        <v>368</v>
      </c>
      <c r="M629" s="252" t="s">
        <v>366</v>
      </c>
      <c r="N629" s="252" t="s">
        <v>368</v>
      </c>
      <c r="O629" s="252" t="s">
        <v>368</v>
      </c>
      <c r="P629" s="252" t="s">
        <v>368</v>
      </c>
      <c r="Q629" s="252" t="s">
        <v>366</v>
      </c>
      <c r="R629" s="252" t="s">
        <v>368</v>
      </c>
      <c r="S629" s="252" t="s">
        <v>366</v>
      </c>
      <c r="T629" s="252" t="s">
        <v>368</v>
      </c>
      <c r="U629" s="252" t="s">
        <v>368</v>
      </c>
      <c r="V629" s="252" t="s">
        <v>366</v>
      </c>
    </row>
    <row r="630" spans="1:22">
      <c r="A630" s="252">
        <v>212184</v>
      </c>
      <c r="B630" s="252" t="s">
        <v>81</v>
      </c>
      <c r="C630" s="252" t="s">
        <v>368</v>
      </c>
      <c r="D630" s="252" t="s">
        <v>368</v>
      </c>
      <c r="E630" s="252" t="s">
        <v>368</v>
      </c>
      <c r="F630" s="252" t="s">
        <v>366</v>
      </c>
      <c r="G630" s="252" t="s">
        <v>368</v>
      </c>
      <c r="H630" s="252" t="s">
        <v>368</v>
      </c>
      <c r="I630" s="252" t="s">
        <v>368</v>
      </c>
      <c r="J630" s="252" t="s">
        <v>366</v>
      </c>
      <c r="K630" s="252" t="s">
        <v>368</v>
      </c>
      <c r="L630" s="252" t="s">
        <v>366</v>
      </c>
      <c r="M630" s="252" t="s">
        <v>366</v>
      </c>
      <c r="N630" s="252" t="s">
        <v>368</v>
      </c>
      <c r="O630" s="252" t="s">
        <v>368</v>
      </c>
      <c r="P630" s="252" t="s">
        <v>368</v>
      </c>
      <c r="Q630" s="252" t="s">
        <v>366</v>
      </c>
      <c r="R630" s="252" t="s">
        <v>368</v>
      </c>
      <c r="S630" s="252" t="s">
        <v>366</v>
      </c>
      <c r="T630" s="252" t="s">
        <v>368</v>
      </c>
      <c r="U630" s="252" t="s">
        <v>368</v>
      </c>
      <c r="V630" s="252" t="s">
        <v>366</v>
      </c>
    </row>
    <row r="631" spans="1:22">
      <c r="A631" s="252">
        <v>210753</v>
      </c>
      <c r="B631" s="252" t="s">
        <v>81</v>
      </c>
      <c r="C631" s="252" t="s">
        <v>366</v>
      </c>
      <c r="D631" s="252" t="s">
        <v>366</v>
      </c>
      <c r="E631" s="252" t="s">
        <v>366</v>
      </c>
      <c r="F631" s="252" t="s">
        <v>366</v>
      </c>
      <c r="G631" s="252" t="s">
        <v>368</v>
      </c>
      <c r="H631" s="252" t="s">
        <v>367</v>
      </c>
      <c r="I631" s="252" t="s">
        <v>366</v>
      </c>
      <c r="J631" s="252" t="s">
        <v>366</v>
      </c>
      <c r="K631" s="252" t="s">
        <v>366</v>
      </c>
      <c r="L631" s="252" t="s">
        <v>366</v>
      </c>
      <c r="M631" s="252" t="s">
        <v>366</v>
      </c>
      <c r="N631" s="252" t="s">
        <v>368</v>
      </c>
      <c r="O631" s="252" t="s">
        <v>366</v>
      </c>
      <c r="P631" s="252" t="s">
        <v>368</v>
      </c>
      <c r="Q631" s="252" t="s">
        <v>366</v>
      </c>
      <c r="R631" s="252" t="s">
        <v>368</v>
      </c>
      <c r="S631" s="252" t="s">
        <v>366</v>
      </c>
      <c r="T631" s="252" t="s">
        <v>368</v>
      </c>
      <c r="U631" s="252" t="s">
        <v>368</v>
      </c>
      <c r="V631" s="252" t="s">
        <v>366</v>
      </c>
    </row>
    <row r="632" spans="1:22">
      <c r="A632" s="253">
        <v>205099</v>
      </c>
      <c r="B632" s="252" t="s">
        <v>81</v>
      </c>
      <c r="C632" s="252" t="s">
        <v>366</v>
      </c>
      <c r="D632" s="252" t="s">
        <v>368</v>
      </c>
      <c r="E632" s="252" t="s">
        <v>366</v>
      </c>
      <c r="F632" s="252" t="s">
        <v>366</v>
      </c>
      <c r="G632" s="252" t="s">
        <v>368</v>
      </c>
      <c r="H632" s="252" t="s">
        <v>366</v>
      </c>
      <c r="I632" s="252" t="s">
        <v>366</v>
      </c>
      <c r="J632" s="252" t="s">
        <v>366</v>
      </c>
      <c r="K632" s="252" t="s">
        <v>366</v>
      </c>
      <c r="L632" s="252" t="s">
        <v>366</v>
      </c>
      <c r="M632" s="252" t="s">
        <v>366</v>
      </c>
      <c r="N632" s="252" t="s">
        <v>366</v>
      </c>
      <c r="O632" s="252" t="s">
        <v>366</v>
      </c>
      <c r="P632" s="252" t="s">
        <v>368</v>
      </c>
      <c r="Q632" s="252" t="s">
        <v>366</v>
      </c>
      <c r="R632" s="252" t="s">
        <v>368</v>
      </c>
      <c r="S632" s="252" t="s">
        <v>366</v>
      </c>
      <c r="T632" s="252" t="s">
        <v>368</v>
      </c>
      <c r="U632" s="252" t="s">
        <v>368</v>
      </c>
      <c r="V632" s="252" t="s">
        <v>366</v>
      </c>
    </row>
    <row r="633" spans="1:22">
      <c r="A633" s="253">
        <v>210910</v>
      </c>
      <c r="B633" s="252" t="s">
        <v>81</v>
      </c>
      <c r="C633" s="252" t="s">
        <v>366</v>
      </c>
      <c r="D633" s="252" t="s">
        <v>368</v>
      </c>
      <c r="E633" s="252" t="s">
        <v>366</v>
      </c>
      <c r="F633" s="252" t="s">
        <v>366</v>
      </c>
      <c r="G633" s="252" t="s">
        <v>366</v>
      </c>
      <c r="H633" s="252" t="s">
        <v>368</v>
      </c>
      <c r="I633" s="252" t="s">
        <v>368</v>
      </c>
      <c r="J633" s="252" t="s">
        <v>366</v>
      </c>
      <c r="K633" s="252" t="s">
        <v>368</v>
      </c>
      <c r="L633" s="252" t="s">
        <v>368</v>
      </c>
      <c r="M633" s="252" t="s">
        <v>366</v>
      </c>
      <c r="N633" s="252" t="s">
        <v>366</v>
      </c>
      <c r="O633" s="252" t="s">
        <v>368</v>
      </c>
      <c r="P633" s="252" t="s">
        <v>366</v>
      </c>
      <c r="Q633" s="252" t="s">
        <v>366</v>
      </c>
      <c r="R633" s="252" t="s">
        <v>368</v>
      </c>
      <c r="S633" s="252" t="s">
        <v>366</v>
      </c>
      <c r="T633" s="252" t="s">
        <v>368</v>
      </c>
      <c r="U633" s="252" t="s">
        <v>368</v>
      </c>
      <c r="V633" s="252" t="s">
        <v>366</v>
      </c>
    </row>
    <row r="634" spans="1:22">
      <c r="A634" s="252">
        <v>212384</v>
      </c>
      <c r="B634" s="252" t="s">
        <v>81</v>
      </c>
      <c r="C634" s="252" t="s">
        <v>366</v>
      </c>
      <c r="D634" s="252" t="s">
        <v>368</v>
      </c>
      <c r="E634" s="252" t="s">
        <v>368</v>
      </c>
      <c r="F634" s="252" t="s">
        <v>366</v>
      </c>
      <c r="G634" s="252" t="s">
        <v>368</v>
      </c>
      <c r="H634" s="252" t="s">
        <v>368</v>
      </c>
      <c r="I634" s="252" t="s">
        <v>368</v>
      </c>
      <c r="J634" s="252" t="s">
        <v>368</v>
      </c>
      <c r="K634" s="252" t="s">
        <v>368</v>
      </c>
      <c r="L634" s="252" t="s">
        <v>368</v>
      </c>
      <c r="M634" s="252" t="s">
        <v>368</v>
      </c>
      <c r="N634" s="252" t="s">
        <v>368</v>
      </c>
      <c r="O634" s="252" t="s">
        <v>368</v>
      </c>
      <c r="P634" s="252" t="s">
        <v>366</v>
      </c>
      <c r="Q634" s="252" t="s">
        <v>368</v>
      </c>
      <c r="R634" s="252" t="s">
        <v>366</v>
      </c>
      <c r="S634" s="252" t="s">
        <v>366</v>
      </c>
      <c r="T634" s="252" t="s">
        <v>368</v>
      </c>
      <c r="U634" s="252" t="s">
        <v>368</v>
      </c>
      <c r="V634" s="252" t="s">
        <v>366</v>
      </c>
    </row>
    <row r="635" spans="1:22">
      <c r="A635" s="253">
        <v>211123</v>
      </c>
      <c r="B635" s="252" t="s">
        <v>81</v>
      </c>
      <c r="C635" s="252" t="s">
        <v>366</v>
      </c>
      <c r="D635" s="252" t="s">
        <v>368</v>
      </c>
      <c r="E635" s="252" t="s">
        <v>366</v>
      </c>
      <c r="F635" s="252" t="s">
        <v>366</v>
      </c>
      <c r="G635" s="252" t="s">
        <v>366</v>
      </c>
      <c r="H635" s="252" t="s">
        <v>366</v>
      </c>
      <c r="I635" s="252" t="s">
        <v>366</v>
      </c>
      <c r="J635" s="252" t="s">
        <v>366</v>
      </c>
      <c r="K635" s="252" t="s">
        <v>366</v>
      </c>
      <c r="L635" s="252" t="s">
        <v>366</v>
      </c>
      <c r="M635" s="252" t="s">
        <v>368</v>
      </c>
      <c r="N635" s="252" t="s">
        <v>368</v>
      </c>
      <c r="O635" s="252" t="s">
        <v>366</v>
      </c>
      <c r="P635" s="252" t="s">
        <v>366</v>
      </c>
      <c r="Q635" s="252" t="s">
        <v>368</v>
      </c>
      <c r="R635" s="252" t="s">
        <v>366</v>
      </c>
      <c r="S635" s="252" t="s">
        <v>366</v>
      </c>
      <c r="T635" s="252" t="s">
        <v>368</v>
      </c>
      <c r="U635" s="252" t="s">
        <v>368</v>
      </c>
      <c r="V635" s="252" t="s">
        <v>366</v>
      </c>
    </row>
    <row r="636" spans="1:22">
      <c r="A636" s="253">
        <v>212161</v>
      </c>
      <c r="B636" s="252" t="s">
        <v>81</v>
      </c>
      <c r="C636" s="252" t="s">
        <v>368</v>
      </c>
      <c r="D636" s="252" t="s">
        <v>368</v>
      </c>
      <c r="E636" s="252" t="s">
        <v>366</v>
      </c>
      <c r="F636" s="252" t="s">
        <v>368</v>
      </c>
      <c r="G636" s="252" t="s">
        <v>366</v>
      </c>
      <c r="H636" s="252" t="s">
        <v>366</v>
      </c>
      <c r="I636" s="252" t="s">
        <v>366</v>
      </c>
      <c r="J636" s="252" t="s">
        <v>366</v>
      </c>
      <c r="K636" s="252" t="s">
        <v>368</v>
      </c>
      <c r="L636" s="252" t="s">
        <v>366</v>
      </c>
      <c r="M636" s="252" t="s">
        <v>368</v>
      </c>
      <c r="N636" s="252" t="s">
        <v>368</v>
      </c>
      <c r="O636" s="252" t="s">
        <v>368</v>
      </c>
      <c r="P636" s="252" t="s">
        <v>366</v>
      </c>
      <c r="Q636" s="252" t="s">
        <v>366</v>
      </c>
      <c r="R636" s="252" t="s">
        <v>366</v>
      </c>
      <c r="S636" s="252" t="s">
        <v>366</v>
      </c>
      <c r="T636" s="252" t="s">
        <v>368</v>
      </c>
      <c r="U636" s="252" t="s">
        <v>368</v>
      </c>
      <c r="V636" s="252" t="s">
        <v>366</v>
      </c>
    </row>
    <row r="637" spans="1:22">
      <c r="A637" s="253">
        <v>207927</v>
      </c>
      <c r="B637" s="252" t="s">
        <v>81</v>
      </c>
      <c r="C637" s="252" t="s">
        <v>367</v>
      </c>
      <c r="D637" s="252" t="s">
        <v>367</v>
      </c>
      <c r="E637" s="252" t="s">
        <v>367</v>
      </c>
      <c r="F637" s="252" t="s">
        <v>367</v>
      </c>
      <c r="G637" s="252" t="s">
        <v>367</v>
      </c>
      <c r="H637" s="252" t="s">
        <v>367</v>
      </c>
      <c r="I637" s="252" t="s">
        <v>368</v>
      </c>
      <c r="J637" s="252" t="s">
        <v>366</v>
      </c>
      <c r="K637" s="252" t="s">
        <v>367</v>
      </c>
      <c r="L637" s="252" t="s">
        <v>366</v>
      </c>
      <c r="M637" s="252" t="s">
        <v>366</v>
      </c>
      <c r="N637" s="252" t="s">
        <v>368</v>
      </c>
      <c r="O637" s="252" t="s">
        <v>368</v>
      </c>
      <c r="P637" s="252" t="s">
        <v>366</v>
      </c>
      <c r="Q637" s="252" t="s">
        <v>367</v>
      </c>
      <c r="R637" s="252" t="s">
        <v>367</v>
      </c>
      <c r="S637" s="252" t="s">
        <v>367</v>
      </c>
      <c r="T637" s="252" t="s">
        <v>368</v>
      </c>
      <c r="U637" s="252" t="s">
        <v>366</v>
      </c>
      <c r="V637" s="252" t="s">
        <v>368</v>
      </c>
    </row>
    <row r="638" spans="1:22">
      <c r="A638" s="252">
        <v>210308</v>
      </c>
      <c r="B638" s="252" t="s">
        <v>81</v>
      </c>
      <c r="C638" s="252" t="s">
        <v>366</v>
      </c>
      <c r="D638" s="252" t="s">
        <v>368</v>
      </c>
      <c r="E638" s="252" t="s">
        <v>368</v>
      </c>
      <c r="F638" s="252" t="s">
        <v>368</v>
      </c>
      <c r="G638" s="252" t="s">
        <v>368</v>
      </c>
      <c r="H638" s="252" t="s">
        <v>368</v>
      </c>
      <c r="I638" s="252" t="s">
        <v>368</v>
      </c>
      <c r="J638" s="252" t="s">
        <v>366</v>
      </c>
      <c r="K638" s="252" t="s">
        <v>368</v>
      </c>
      <c r="L638" s="252" t="s">
        <v>368</v>
      </c>
      <c r="M638" s="252" t="s">
        <v>367</v>
      </c>
      <c r="N638" s="252" t="s">
        <v>366</v>
      </c>
      <c r="O638" s="252" t="s">
        <v>366</v>
      </c>
      <c r="P638" s="252" t="s">
        <v>367</v>
      </c>
      <c r="Q638" s="252" t="s">
        <v>367</v>
      </c>
      <c r="R638" s="252" t="s">
        <v>367</v>
      </c>
      <c r="S638" s="252" t="s">
        <v>368</v>
      </c>
      <c r="T638" s="252" t="s">
        <v>368</v>
      </c>
      <c r="U638" s="252" t="s">
        <v>366</v>
      </c>
      <c r="V638" s="252" t="s">
        <v>368</v>
      </c>
    </row>
    <row r="639" spans="1:22">
      <c r="A639" s="253">
        <v>210535</v>
      </c>
      <c r="B639" s="252" t="s">
        <v>81</v>
      </c>
      <c r="C639" s="252" t="s">
        <v>366</v>
      </c>
      <c r="D639" s="252" t="s">
        <v>366</v>
      </c>
      <c r="E639" s="252" t="s">
        <v>366</v>
      </c>
      <c r="F639" s="252" t="s">
        <v>366</v>
      </c>
      <c r="G639" s="252" t="s">
        <v>366</v>
      </c>
      <c r="H639" s="252" t="s">
        <v>368</v>
      </c>
      <c r="I639" s="252" t="s">
        <v>366</v>
      </c>
      <c r="J639" s="252" t="s">
        <v>366</v>
      </c>
      <c r="K639" s="252" t="s">
        <v>366</v>
      </c>
      <c r="L639" s="252" t="s">
        <v>368</v>
      </c>
      <c r="M639" s="252" t="s">
        <v>366</v>
      </c>
      <c r="N639" s="252" t="s">
        <v>368</v>
      </c>
      <c r="O639" s="252" t="s">
        <v>366</v>
      </c>
      <c r="P639" s="252" t="s">
        <v>367</v>
      </c>
      <c r="Q639" s="252" t="s">
        <v>368</v>
      </c>
      <c r="R639" s="252" t="s">
        <v>367</v>
      </c>
      <c r="S639" s="252" t="s">
        <v>368</v>
      </c>
      <c r="T639" s="252" t="s">
        <v>368</v>
      </c>
      <c r="U639" s="252" t="s">
        <v>366</v>
      </c>
      <c r="V639" s="252" t="s">
        <v>368</v>
      </c>
    </row>
    <row r="640" spans="1:22">
      <c r="A640" s="252">
        <v>212463</v>
      </c>
      <c r="B640" s="252" t="s">
        <v>81</v>
      </c>
      <c r="C640" s="252" t="s">
        <v>366</v>
      </c>
      <c r="D640" s="252" t="s">
        <v>366</v>
      </c>
      <c r="E640" s="252" t="s">
        <v>366</v>
      </c>
      <c r="F640" s="252" t="s">
        <v>366</v>
      </c>
      <c r="G640" s="252" t="s">
        <v>366</v>
      </c>
      <c r="H640" s="252" t="s">
        <v>367</v>
      </c>
      <c r="I640" s="252" t="s">
        <v>368</v>
      </c>
      <c r="J640" s="252" t="s">
        <v>368</v>
      </c>
      <c r="K640" s="252" t="s">
        <v>367</v>
      </c>
      <c r="L640" s="252" t="s">
        <v>368</v>
      </c>
      <c r="M640" s="252" t="s">
        <v>368</v>
      </c>
      <c r="N640" s="252" t="s">
        <v>368</v>
      </c>
      <c r="O640" s="252" t="s">
        <v>368</v>
      </c>
      <c r="P640" s="252" t="s">
        <v>367</v>
      </c>
      <c r="Q640" s="252" t="s">
        <v>366</v>
      </c>
      <c r="R640" s="252" t="s">
        <v>367</v>
      </c>
      <c r="S640" s="252" t="s">
        <v>368</v>
      </c>
      <c r="T640" s="252" t="s">
        <v>368</v>
      </c>
      <c r="U640" s="252" t="s">
        <v>366</v>
      </c>
      <c r="V640" s="252" t="s">
        <v>368</v>
      </c>
    </row>
    <row r="641" spans="1:22">
      <c r="A641" s="252">
        <v>213003</v>
      </c>
      <c r="B641" s="252" t="s">
        <v>81</v>
      </c>
      <c r="C641" s="252" t="s">
        <v>368</v>
      </c>
      <c r="D641" s="252" t="s">
        <v>366</v>
      </c>
      <c r="E641" s="252" t="s">
        <v>366</v>
      </c>
      <c r="F641" s="252" t="s">
        <v>366</v>
      </c>
      <c r="G641" s="252" t="s">
        <v>367</v>
      </c>
      <c r="H641" s="252" t="s">
        <v>368</v>
      </c>
      <c r="I641" s="252" t="s">
        <v>368</v>
      </c>
      <c r="J641" s="252" t="s">
        <v>368</v>
      </c>
      <c r="K641" s="252" t="s">
        <v>368</v>
      </c>
      <c r="L641" s="252" t="s">
        <v>368</v>
      </c>
      <c r="M641" s="252" t="s">
        <v>367</v>
      </c>
      <c r="N641" s="252" t="s">
        <v>368</v>
      </c>
      <c r="O641" s="252" t="s">
        <v>368</v>
      </c>
      <c r="P641" s="252" t="s">
        <v>367</v>
      </c>
      <c r="Q641" s="252" t="s">
        <v>368</v>
      </c>
      <c r="R641" s="252" t="s">
        <v>368</v>
      </c>
      <c r="S641" s="252" t="s">
        <v>368</v>
      </c>
      <c r="T641" s="252" t="s">
        <v>368</v>
      </c>
      <c r="U641" s="252" t="s">
        <v>366</v>
      </c>
      <c r="V641" s="252" t="s">
        <v>368</v>
      </c>
    </row>
    <row r="642" spans="1:22">
      <c r="A642" s="252">
        <v>212179</v>
      </c>
      <c r="B642" s="252" t="s">
        <v>81</v>
      </c>
      <c r="C642" s="252" t="s">
        <v>368</v>
      </c>
      <c r="D642" s="252" t="s">
        <v>368</v>
      </c>
      <c r="E642" s="252" t="s">
        <v>368</v>
      </c>
      <c r="F642" s="252" t="s">
        <v>366</v>
      </c>
      <c r="G642" s="252" t="s">
        <v>367</v>
      </c>
      <c r="H642" s="252" t="s">
        <v>368</v>
      </c>
      <c r="I642" s="252" t="s">
        <v>368</v>
      </c>
      <c r="J642" s="252" t="s">
        <v>368</v>
      </c>
      <c r="K642" s="252" t="s">
        <v>368</v>
      </c>
      <c r="L642" s="252" t="s">
        <v>366</v>
      </c>
      <c r="M642" s="252" t="s">
        <v>368</v>
      </c>
      <c r="N642" s="252" t="s">
        <v>366</v>
      </c>
      <c r="O642" s="252" t="s">
        <v>368</v>
      </c>
      <c r="P642" s="252" t="s">
        <v>368</v>
      </c>
      <c r="Q642" s="252" t="s">
        <v>368</v>
      </c>
      <c r="R642" s="252" t="s">
        <v>368</v>
      </c>
      <c r="S642" s="252" t="s">
        <v>368</v>
      </c>
      <c r="T642" s="252" t="s">
        <v>368</v>
      </c>
      <c r="U642" s="252" t="s">
        <v>366</v>
      </c>
      <c r="V642" s="252" t="s">
        <v>368</v>
      </c>
    </row>
    <row r="643" spans="1:22">
      <c r="A643" s="252">
        <v>210795</v>
      </c>
      <c r="B643" s="252" t="s">
        <v>81</v>
      </c>
      <c r="C643" s="252" t="s">
        <v>366</v>
      </c>
      <c r="D643" s="252" t="s">
        <v>368</v>
      </c>
      <c r="E643" s="252" t="s">
        <v>368</v>
      </c>
      <c r="F643" s="252" t="s">
        <v>366</v>
      </c>
      <c r="G643" s="252" t="s">
        <v>368</v>
      </c>
      <c r="H643" s="252" t="s">
        <v>368</v>
      </c>
      <c r="I643" s="252" t="s">
        <v>368</v>
      </c>
      <c r="J643" s="252" t="s">
        <v>368</v>
      </c>
      <c r="K643" s="252" t="s">
        <v>368</v>
      </c>
      <c r="L643" s="252" t="s">
        <v>368</v>
      </c>
      <c r="M643" s="252" t="s">
        <v>368</v>
      </c>
      <c r="N643" s="252" t="s">
        <v>368</v>
      </c>
      <c r="O643" s="252" t="s">
        <v>368</v>
      </c>
      <c r="P643" s="252" t="s">
        <v>367</v>
      </c>
      <c r="Q643" s="252" t="s">
        <v>366</v>
      </c>
      <c r="R643" s="252" t="s">
        <v>366</v>
      </c>
      <c r="S643" s="252" t="s">
        <v>368</v>
      </c>
      <c r="T643" s="252" t="s">
        <v>368</v>
      </c>
      <c r="U643" s="252" t="s">
        <v>366</v>
      </c>
      <c r="V643" s="252" t="s">
        <v>368</v>
      </c>
    </row>
    <row r="644" spans="1:22">
      <c r="A644" s="253">
        <v>208083</v>
      </c>
      <c r="B644" s="252" t="s">
        <v>81</v>
      </c>
      <c r="C644" s="252" t="s">
        <v>366</v>
      </c>
      <c r="D644" s="252" t="s">
        <v>366</v>
      </c>
      <c r="E644" s="252" t="s">
        <v>366</v>
      </c>
      <c r="F644" s="252" t="s">
        <v>368</v>
      </c>
      <c r="G644" s="252" t="s">
        <v>366</v>
      </c>
      <c r="H644" s="252" t="s">
        <v>367</v>
      </c>
      <c r="I644" s="252" t="s">
        <v>366</v>
      </c>
      <c r="J644" s="252" t="s">
        <v>367</v>
      </c>
      <c r="K644" s="252" t="s">
        <v>366</v>
      </c>
      <c r="L644" s="252" t="s">
        <v>368</v>
      </c>
      <c r="M644" s="252" t="s">
        <v>366</v>
      </c>
      <c r="N644" s="252" t="s">
        <v>368</v>
      </c>
      <c r="O644" s="252" t="s">
        <v>366</v>
      </c>
      <c r="P644" s="252" t="s">
        <v>367</v>
      </c>
      <c r="Q644" s="252" t="s">
        <v>366</v>
      </c>
      <c r="R644" s="252" t="s">
        <v>367</v>
      </c>
      <c r="S644" s="252" t="s">
        <v>366</v>
      </c>
      <c r="T644" s="252" t="s">
        <v>368</v>
      </c>
      <c r="U644" s="252" t="s">
        <v>366</v>
      </c>
      <c r="V644" s="252" t="s">
        <v>368</v>
      </c>
    </row>
    <row r="645" spans="1:22">
      <c r="A645" s="252">
        <v>211712</v>
      </c>
      <c r="B645" s="252" t="s">
        <v>81</v>
      </c>
      <c r="C645" s="252" t="s">
        <v>366</v>
      </c>
      <c r="D645" s="252" t="s">
        <v>368</v>
      </c>
      <c r="E645" s="252" t="s">
        <v>366</v>
      </c>
      <c r="F645" s="252" t="s">
        <v>368</v>
      </c>
      <c r="G645" s="252" t="s">
        <v>366</v>
      </c>
      <c r="H645" s="252" t="s">
        <v>368</v>
      </c>
      <c r="I645" s="252" t="s">
        <v>368</v>
      </c>
      <c r="J645" s="252" t="s">
        <v>366</v>
      </c>
      <c r="K645" s="252" t="s">
        <v>366</v>
      </c>
      <c r="L645" s="252" t="s">
        <v>368</v>
      </c>
      <c r="M645" s="252" t="s">
        <v>366</v>
      </c>
      <c r="N645" s="252" t="s">
        <v>366</v>
      </c>
      <c r="O645" s="252" t="s">
        <v>368</v>
      </c>
      <c r="P645" s="252" t="s">
        <v>367</v>
      </c>
      <c r="Q645" s="252" t="s">
        <v>366</v>
      </c>
      <c r="R645" s="252" t="s">
        <v>368</v>
      </c>
      <c r="S645" s="252" t="s">
        <v>366</v>
      </c>
      <c r="T645" s="252" t="s">
        <v>368</v>
      </c>
      <c r="U645" s="252" t="s">
        <v>366</v>
      </c>
      <c r="V645" s="252" t="s">
        <v>368</v>
      </c>
    </row>
    <row r="646" spans="1:22">
      <c r="A646" s="252">
        <v>212814</v>
      </c>
      <c r="B646" s="252" t="s">
        <v>81</v>
      </c>
      <c r="C646" s="252" t="s">
        <v>366</v>
      </c>
      <c r="D646" s="252" t="s">
        <v>366</v>
      </c>
      <c r="E646" s="252" t="s">
        <v>368</v>
      </c>
      <c r="F646" s="252" t="s">
        <v>366</v>
      </c>
      <c r="G646" s="252" t="s">
        <v>367</v>
      </c>
      <c r="H646" s="252" t="s">
        <v>368</v>
      </c>
      <c r="I646" s="252" t="s">
        <v>368</v>
      </c>
      <c r="J646" s="252" t="s">
        <v>368</v>
      </c>
      <c r="K646" s="252" t="s">
        <v>368</v>
      </c>
      <c r="L646" s="252" t="s">
        <v>366</v>
      </c>
      <c r="M646" s="252" t="s">
        <v>368</v>
      </c>
      <c r="N646" s="252" t="s">
        <v>368</v>
      </c>
      <c r="O646" s="252" t="s">
        <v>368</v>
      </c>
      <c r="P646" s="252" t="s">
        <v>368</v>
      </c>
      <c r="Q646" s="252" t="s">
        <v>367</v>
      </c>
      <c r="R646" s="252" t="s">
        <v>367</v>
      </c>
      <c r="S646" s="252" t="s">
        <v>367</v>
      </c>
      <c r="T646" s="252" t="s">
        <v>368</v>
      </c>
      <c r="U646" s="252" t="s">
        <v>366</v>
      </c>
      <c r="V646" s="252" t="s">
        <v>366</v>
      </c>
    </row>
    <row r="647" spans="1:22">
      <c r="A647" s="252">
        <v>210164</v>
      </c>
      <c r="B647" s="252" t="s">
        <v>81</v>
      </c>
      <c r="C647" s="252" t="s">
        <v>366</v>
      </c>
      <c r="D647" s="252" t="s">
        <v>366</v>
      </c>
      <c r="E647" s="252" t="s">
        <v>368</v>
      </c>
      <c r="F647" s="252" t="s">
        <v>366</v>
      </c>
      <c r="G647" s="252" t="s">
        <v>366</v>
      </c>
      <c r="H647" s="252" t="s">
        <v>366</v>
      </c>
      <c r="I647" s="252" t="s">
        <v>366</v>
      </c>
      <c r="J647" s="252" t="s">
        <v>366</v>
      </c>
      <c r="K647" s="252" t="s">
        <v>366</v>
      </c>
      <c r="L647" s="252" t="s">
        <v>368</v>
      </c>
      <c r="M647" s="252" t="s">
        <v>366</v>
      </c>
      <c r="N647" s="252" t="s">
        <v>366</v>
      </c>
      <c r="O647" s="252" t="s">
        <v>366</v>
      </c>
      <c r="P647" s="252" t="s">
        <v>368</v>
      </c>
      <c r="Q647" s="252" t="s">
        <v>367</v>
      </c>
      <c r="R647" s="252" t="s">
        <v>367</v>
      </c>
      <c r="S647" s="252" t="s">
        <v>367</v>
      </c>
      <c r="T647" s="252" t="s">
        <v>368</v>
      </c>
      <c r="U647" s="252" t="s">
        <v>366</v>
      </c>
      <c r="V647" s="252" t="s">
        <v>366</v>
      </c>
    </row>
    <row r="648" spans="1:22">
      <c r="A648" s="252">
        <v>212986</v>
      </c>
      <c r="B648" s="252" t="s">
        <v>81</v>
      </c>
      <c r="C648" s="252" t="s">
        <v>368</v>
      </c>
      <c r="D648" s="252" t="s">
        <v>366</v>
      </c>
      <c r="E648" s="252" t="s">
        <v>366</v>
      </c>
      <c r="F648" s="252" t="s">
        <v>366</v>
      </c>
      <c r="G648" s="252" t="s">
        <v>367</v>
      </c>
      <c r="H648" s="252" t="s">
        <v>367</v>
      </c>
      <c r="I648" s="252" t="s">
        <v>368</v>
      </c>
      <c r="J648" s="252" t="s">
        <v>368</v>
      </c>
      <c r="K648" s="252" t="s">
        <v>368</v>
      </c>
      <c r="L648" s="252" t="s">
        <v>368</v>
      </c>
      <c r="M648" s="252" t="s">
        <v>366</v>
      </c>
      <c r="N648" s="252" t="s">
        <v>368</v>
      </c>
      <c r="O648" s="252" t="s">
        <v>366</v>
      </c>
      <c r="P648" s="252" t="s">
        <v>367</v>
      </c>
      <c r="Q648" s="252" t="s">
        <v>368</v>
      </c>
      <c r="R648" s="252" t="s">
        <v>367</v>
      </c>
      <c r="S648" s="252" t="s">
        <v>368</v>
      </c>
      <c r="T648" s="252" t="s">
        <v>368</v>
      </c>
      <c r="U648" s="252" t="s">
        <v>366</v>
      </c>
      <c r="V648" s="252" t="s">
        <v>366</v>
      </c>
    </row>
    <row r="649" spans="1:22">
      <c r="A649" s="252">
        <v>211538</v>
      </c>
      <c r="B649" s="252" t="s">
        <v>81</v>
      </c>
      <c r="C649" s="252" t="s">
        <v>366</v>
      </c>
      <c r="D649" s="252" t="s">
        <v>368</v>
      </c>
      <c r="E649" s="252" t="s">
        <v>368</v>
      </c>
      <c r="F649" s="252" t="s">
        <v>366</v>
      </c>
      <c r="G649" s="252" t="s">
        <v>366</v>
      </c>
      <c r="H649" s="252" t="s">
        <v>368</v>
      </c>
      <c r="I649" s="252" t="s">
        <v>368</v>
      </c>
      <c r="J649" s="252" t="s">
        <v>366</v>
      </c>
      <c r="K649" s="252" t="s">
        <v>366</v>
      </c>
      <c r="L649" s="252" t="s">
        <v>366</v>
      </c>
      <c r="M649" s="252" t="s">
        <v>368</v>
      </c>
      <c r="N649" s="252" t="s">
        <v>368</v>
      </c>
      <c r="O649" s="252" t="s">
        <v>368</v>
      </c>
      <c r="P649" s="252" t="s">
        <v>368</v>
      </c>
      <c r="Q649" s="252" t="s">
        <v>366</v>
      </c>
      <c r="R649" s="252" t="s">
        <v>367</v>
      </c>
      <c r="S649" s="252" t="s">
        <v>368</v>
      </c>
      <c r="T649" s="252" t="s">
        <v>368</v>
      </c>
      <c r="U649" s="252" t="s">
        <v>366</v>
      </c>
      <c r="V649" s="252" t="s">
        <v>366</v>
      </c>
    </row>
    <row r="650" spans="1:22">
      <c r="A650" s="253">
        <v>204682</v>
      </c>
      <c r="B650" s="252" t="s">
        <v>81</v>
      </c>
      <c r="C650" s="252" t="s">
        <v>366</v>
      </c>
      <c r="D650" s="252" t="s">
        <v>368</v>
      </c>
      <c r="E650" s="252" t="s">
        <v>368</v>
      </c>
      <c r="F650" s="252" t="s">
        <v>368</v>
      </c>
      <c r="G650" s="252" t="s">
        <v>368</v>
      </c>
      <c r="H650" s="252" t="s">
        <v>368</v>
      </c>
      <c r="I650" s="252" t="s">
        <v>366</v>
      </c>
      <c r="J650" s="252" t="s">
        <v>366</v>
      </c>
      <c r="K650" s="252" t="s">
        <v>366</v>
      </c>
      <c r="L650" s="252" t="s">
        <v>368</v>
      </c>
      <c r="M650" s="252" t="s">
        <v>366</v>
      </c>
      <c r="N650" s="252" t="s">
        <v>368</v>
      </c>
      <c r="O650" s="252" t="s">
        <v>368</v>
      </c>
      <c r="P650" s="252" t="s">
        <v>366</v>
      </c>
      <c r="Q650" s="252" t="s">
        <v>366</v>
      </c>
      <c r="R650" s="252" t="s">
        <v>366</v>
      </c>
      <c r="S650" s="252" t="s">
        <v>368</v>
      </c>
      <c r="T650" s="252" t="s">
        <v>368</v>
      </c>
      <c r="U650" s="252" t="s">
        <v>366</v>
      </c>
      <c r="V650" s="252" t="s">
        <v>366</v>
      </c>
    </row>
    <row r="651" spans="1:22">
      <c r="A651" s="253">
        <v>208280</v>
      </c>
      <c r="B651" s="252" t="s">
        <v>81</v>
      </c>
      <c r="C651" s="252" t="s">
        <v>366</v>
      </c>
      <c r="D651" s="252" t="s">
        <v>366</v>
      </c>
      <c r="E651" s="252" t="s">
        <v>366</v>
      </c>
      <c r="F651" s="252" t="s">
        <v>368</v>
      </c>
      <c r="G651" s="252" t="s">
        <v>366</v>
      </c>
      <c r="H651" s="252" t="s">
        <v>368</v>
      </c>
      <c r="I651" s="252" t="s">
        <v>366</v>
      </c>
      <c r="J651" s="252" t="s">
        <v>366</v>
      </c>
      <c r="K651" s="252" t="s">
        <v>366</v>
      </c>
      <c r="L651" s="252" t="s">
        <v>368</v>
      </c>
      <c r="M651" s="252" t="s">
        <v>366</v>
      </c>
      <c r="N651" s="252" t="s">
        <v>368</v>
      </c>
      <c r="O651" s="252" t="s">
        <v>366</v>
      </c>
      <c r="P651" s="252" t="s">
        <v>367</v>
      </c>
      <c r="Q651" s="252" t="s">
        <v>366</v>
      </c>
      <c r="R651" s="252" t="s">
        <v>367</v>
      </c>
      <c r="S651" s="252" t="s">
        <v>366</v>
      </c>
      <c r="T651" s="252" t="s">
        <v>368</v>
      </c>
      <c r="U651" s="252" t="s">
        <v>366</v>
      </c>
      <c r="V651" s="252" t="s">
        <v>366</v>
      </c>
    </row>
    <row r="652" spans="1:22">
      <c r="A652" s="252">
        <v>209260</v>
      </c>
      <c r="B652" s="252" t="s">
        <v>81</v>
      </c>
      <c r="C652" s="252" t="s">
        <v>368</v>
      </c>
      <c r="D652" s="252" t="s">
        <v>368</v>
      </c>
      <c r="E652" s="252" t="s">
        <v>368</v>
      </c>
      <c r="F652" s="252" t="s">
        <v>366</v>
      </c>
      <c r="G652" s="252" t="s">
        <v>366</v>
      </c>
      <c r="H652" s="252" t="s">
        <v>368</v>
      </c>
      <c r="I652" s="252" t="s">
        <v>368</v>
      </c>
      <c r="J652" s="252" t="s">
        <v>368</v>
      </c>
      <c r="K652" s="252" t="s">
        <v>366</v>
      </c>
      <c r="L652" s="252" t="s">
        <v>366</v>
      </c>
      <c r="M652" s="252" t="s">
        <v>366</v>
      </c>
      <c r="N652" s="252" t="s">
        <v>366</v>
      </c>
      <c r="O652" s="252" t="s">
        <v>366</v>
      </c>
      <c r="P652" s="252" t="s">
        <v>367</v>
      </c>
      <c r="Q652" s="252" t="s">
        <v>366</v>
      </c>
      <c r="R652" s="252" t="s">
        <v>367</v>
      </c>
      <c r="S652" s="252" t="s">
        <v>366</v>
      </c>
      <c r="T652" s="252" t="s">
        <v>368</v>
      </c>
      <c r="U652" s="252" t="s">
        <v>366</v>
      </c>
      <c r="V652" s="252" t="s">
        <v>366</v>
      </c>
    </row>
    <row r="653" spans="1:22">
      <c r="A653" s="252">
        <v>204444</v>
      </c>
      <c r="B653" s="252" t="s">
        <v>81</v>
      </c>
      <c r="C653" s="252" t="s">
        <v>366</v>
      </c>
      <c r="D653" s="252" t="s">
        <v>366</v>
      </c>
      <c r="E653" s="252" t="s">
        <v>366</v>
      </c>
      <c r="F653" s="252" t="s">
        <v>368</v>
      </c>
      <c r="G653" s="252" t="s">
        <v>366</v>
      </c>
      <c r="H653" s="252" t="s">
        <v>367</v>
      </c>
      <c r="I653" s="252" t="s">
        <v>366</v>
      </c>
      <c r="J653" s="252" t="s">
        <v>366</v>
      </c>
      <c r="K653" s="252" t="s">
        <v>366</v>
      </c>
      <c r="L653" s="252" t="s">
        <v>366</v>
      </c>
      <c r="M653" s="252" t="s">
        <v>366</v>
      </c>
      <c r="N653" s="252" t="s">
        <v>368</v>
      </c>
      <c r="O653" s="252" t="s">
        <v>368</v>
      </c>
      <c r="P653" s="252" t="s">
        <v>367</v>
      </c>
      <c r="Q653" s="252" t="s">
        <v>366</v>
      </c>
      <c r="R653" s="252" t="s">
        <v>367</v>
      </c>
      <c r="S653" s="252" t="s">
        <v>366</v>
      </c>
      <c r="T653" s="252" t="s">
        <v>366</v>
      </c>
      <c r="U653" s="252" t="s">
        <v>367</v>
      </c>
      <c r="V653" s="252" t="s">
        <v>366</v>
      </c>
    </row>
    <row r="654" spans="1:22">
      <c r="A654" s="253">
        <v>204656</v>
      </c>
      <c r="B654" s="252" t="s">
        <v>81</v>
      </c>
      <c r="C654" s="252" t="s">
        <v>368</v>
      </c>
      <c r="D654" s="252" t="s">
        <v>366</v>
      </c>
      <c r="E654" s="252" t="s">
        <v>366</v>
      </c>
      <c r="F654" s="252" t="s">
        <v>367</v>
      </c>
      <c r="G654" s="252" t="s">
        <v>368</v>
      </c>
      <c r="H654" s="252" t="s">
        <v>367</v>
      </c>
      <c r="I654" s="252" t="s">
        <v>366</v>
      </c>
      <c r="J654" s="252" t="s">
        <v>368</v>
      </c>
      <c r="K654" s="252" t="s">
        <v>368</v>
      </c>
      <c r="L654" s="252" t="s">
        <v>368</v>
      </c>
      <c r="M654" s="252" t="s">
        <v>368</v>
      </c>
      <c r="N654" s="252" t="s">
        <v>368</v>
      </c>
      <c r="O654" s="252" t="s">
        <v>368</v>
      </c>
      <c r="P654" s="252" t="s">
        <v>366</v>
      </c>
      <c r="Q654" s="252" t="s">
        <v>367</v>
      </c>
      <c r="R654" s="252" t="s">
        <v>367</v>
      </c>
      <c r="S654" s="252" t="s">
        <v>367</v>
      </c>
      <c r="T654" s="252" t="s">
        <v>366</v>
      </c>
      <c r="U654" s="252" t="s">
        <v>368</v>
      </c>
      <c r="V654" s="252" t="s">
        <v>367</v>
      </c>
    </row>
    <row r="655" spans="1:22">
      <c r="A655" s="253">
        <v>206592</v>
      </c>
      <c r="B655" s="252" t="s">
        <v>81</v>
      </c>
      <c r="C655" s="252" t="s">
        <v>366</v>
      </c>
      <c r="D655" s="252" t="s">
        <v>366</v>
      </c>
      <c r="E655" s="252" t="s">
        <v>366</v>
      </c>
      <c r="F655" s="252" t="s">
        <v>366</v>
      </c>
      <c r="G655" s="252" t="s">
        <v>366</v>
      </c>
      <c r="H655" s="252" t="s">
        <v>368</v>
      </c>
      <c r="I655" s="252" t="s">
        <v>366</v>
      </c>
      <c r="J655" s="252" t="s">
        <v>366</v>
      </c>
      <c r="K655" s="252" t="s">
        <v>366</v>
      </c>
      <c r="L655" s="252" t="s">
        <v>366</v>
      </c>
      <c r="M655" s="252" t="s">
        <v>367</v>
      </c>
      <c r="N655" s="252" t="s">
        <v>367</v>
      </c>
      <c r="O655" s="252" t="s">
        <v>366</v>
      </c>
      <c r="P655" s="252" t="s">
        <v>366</v>
      </c>
      <c r="Q655" s="252" t="s">
        <v>366</v>
      </c>
      <c r="R655" s="252" t="s">
        <v>366</v>
      </c>
      <c r="S655" s="252" t="s">
        <v>366</v>
      </c>
      <c r="T655" s="252" t="s">
        <v>366</v>
      </c>
      <c r="U655" s="252" t="s">
        <v>368</v>
      </c>
      <c r="V655" s="252" t="s">
        <v>367</v>
      </c>
    </row>
    <row r="656" spans="1:22">
      <c r="A656" s="253">
        <v>210800</v>
      </c>
      <c r="B656" s="252" t="s">
        <v>81</v>
      </c>
      <c r="C656" s="252" t="s">
        <v>366</v>
      </c>
      <c r="D656" s="252" t="s">
        <v>366</v>
      </c>
      <c r="E656" s="252" t="s">
        <v>366</v>
      </c>
      <c r="F656" s="252" t="s">
        <v>366</v>
      </c>
      <c r="G656" s="252" t="s">
        <v>366</v>
      </c>
      <c r="H656" s="252" t="s">
        <v>368</v>
      </c>
      <c r="I656" s="252" t="s">
        <v>366</v>
      </c>
      <c r="J656" s="252" t="s">
        <v>367</v>
      </c>
      <c r="K656" s="252" t="s">
        <v>368</v>
      </c>
      <c r="L656" s="252" t="s">
        <v>368</v>
      </c>
      <c r="M656" s="252" t="s">
        <v>366</v>
      </c>
      <c r="N656" s="252" t="s">
        <v>366</v>
      </c>
      <c r="O656" s="252" t="s">
        <v>368</v>
      </c>
      <c r="P656" s="252" t="s">
        <v>367</v>
      </c>
      <c r="Q656" s="252" t="s">
        <v>368</v>
      </c>
      <c r="R656" s="252" t="s">
        <v>367</v>
      </c>
      <c r="S656" s="252" t="s">
        <v>368</v>
      </c>
      <c r="T656" s="252" t="s">
        <v>366</v>
      </c>
      <c r="U656" s="252" t="s">
        <v>368</v>
      </c>
      <c r="V656" s="252" t="s">
        <v>368</v>
      </c>
    </row>
    <row r="657" spans="1:22">
      <c r="A657" s="253">
        <v>213058</v>
      </c>
      <c r="B657" s="252" t="s">
        <v>81</v>
      </c>
      <c r="C657" s="252" t="s">
        <v>366</v>
      </c>
      <c r="D657" s="252" t="s">
        <v>366</v>
      </c>
      <c r="E657" s="252" t="s">
        <v>368</v>
      </c>
      <c r="F657" s="252" t="s">
        <v>366</v>
      </c>
      <c r="G657" s="252" t="s">
        <v>366</v>
      </c>
      <c r="H657" s="252" t="s">
        <v>366</v>
      </c>
      <c r="I657" s="252" t="s">
        <v>368</v>
      </c>
      <c r="J657" s="252" t="s">
        <v>366</v>
      </c>
      <c r="K657" s="252" t="s">
        <v>368</v>
      </c>
      <c r="L657" s="252" t="s">
        <v>366</v>
      </c>
      <c r="M657" s="252" t="s">
        <v>368</v>
      </c>
      <c r="N657" s="252" t="s">
        <v>366</v>
      </c>
      <c r="O657" s="252" t="s">
        <v>366</v>
      </c>
      <c r="P657" s="252" t="s">
        <v>368</v>
      </c>
      <c r="Q657" s="252" t="s">
        <v>366</v>
      </c>
      <c r="R657" s="252" t="s">
        <v>366</v>
      </c>
      <c r="S657" s="252" t="s">
        <v>368</v>
      </c>
      <c r="T657" s="252" t="s">
        <v>366</v>
      </c>
      <c r="U657" s="252" t="s">
        <v>368</v>
      </c>
      <c r="V657" s="252" t="s">
        <v>368</v>
      </c>
    </row>
    <row r="658" spans="1:22">
      <c r="A658" s="252">
        <v>212273</v>
      </c>
      <c r="B658" s="252" t="s">
        <v>81</v>
      </c>
      <c r="C658" s="252" t="s">
        <v>366</v>
      </c>
      <c r="D658" s="252" t="s">
        <v>368</v>
      </c>
      <c r="E658" s="252" t="s">
        <v>368</v>
      </c>
      <c r="F658" s="252" t="s">
        <v>366</v>
      </c>
      <c r="G658" s="252" t="s">
        <v>366</v>
      </c>
      <c r="H658" s="252" t="s">
        <v>368</v>
      </c>
      <c r="I658" s="252" t="s">
        <v>368</v>
      </c>
      <c r="J658" s="252" t="s">
        <v>366</v>
      </c>
      <c r="K658" s="252" t="s">
        <v>368</v>
      </c>
      <c r="L658" s="252" t="s">
        <v>366</v>
      </c>
      <c r="M658" s="252" t="s">
        <v>366</v>
      </c>
      <c r="N658" s="252" t="s">
        <v>366</v>
      </c>
      <c r="O658" s="252" t="s">
        <v>366</v>
      </c>
      <c r="P658" s="252" t="s">
        <v>368</v>
      </c>
      <c r="Q658" s="252" t="s">
        <v>366</v>
      </c>
      <c r="R658" s="252" t="s">
        <v>367</v>
      </c>
      <c r="S658" s="252" t="s">
        <v>366</v>
      </c>
      <c r="T658" s="252" t="s">
        <v>366</v>
      </c>
      <c r="U658" s="252" t="s">
        <v>368</v>
      </c>
      <c r="V658" s="252" t="s">
        <v>368</v>
      </c>
    </row>
    <row r="659" spans="1:22">
      <c r="A659" s="253">
        <v>204837</v>
      </c>
      <c r="B659" s="252" t="s">
        <v>81</v>
      </c>
      <c r="C659" s="252" t="s">
        <v>368</v>
      </c>
      <c r="D659" s="252" t="s">
        <v>366</v>
      </c>
      <c r="E659" s="252" t="s">
        <v>368</v>
      </c>
      <c r="F659" s="252" t="s">
        <v>368</v>
      </c>
      <c r="G659" s="252" t="s">
        <v>368</v>
      </c>
      <c r="H659" s="252" t="s">
        <v>366</v>
      </c>
      <c r="I659" s="252" t="s">
        <v>368</v>
      </c>
      <c r="J659" s="252" t="s">
        <v>366</v>
      </c>
      <c r="K659" s="252" t="s">
        <v>366</v>
      </c>
      <c r="L659" s="252" t="s">
        <v>366</v>
      </c>
      <c r="M659" s="252" t="s">
        <v>366</v>
      </c>
      <c r="N659" s="252" t="s">
        <v>366</v>
      </c>
      <c r="O659" s="252" t="s">
        <v>366</v>
      </c>
      <c r="P659" s="252" t="s">
        <v>366</v>
      </c>
      <c r="Q659" s="252" t="s">
        <v>366</v>
      </c>
      <c r="R659" s="252" t="s">
        <v>367</v>
      </c>
      <c r="S659" s="252" t="s">
        <v>366</v>
      </c>
      <c r="T659" s="252" t="s">
        <v>366</v>
      </c>
      <c r="U659" s="252" t="s">
        <v>368</v>
      </c>
      <c r="V659" s="252" t="s">
        <v>368</v>
      </c>
    </row>
    <row r="660" spans="1:22">
      <c r="A660" s="253">
        <v>212898</v>
      </c>
      <c r="B660" s="252" t="s">
        <v>81</v>
      </c>
      <c r="C660" s="252" t="s">
        <v>366</v>
      </c>
      <c r="D660" s="252" t="s">
        <v>368</v>
      </c>
      <c r="E660" s="252" t="s">
        <v>366</v>
      </c>
      <c r="F660" s="252" t="s">
        <v>366</v>
      </c>
      <c r="G660" s="252" t="s">
        <v>366</v>
      </c>
      <c r="H660" s="252" t="s">
        <v>368</v>
      </c>
      <c r="I660" s="252" t="s">
        <v>368</v>
      </c>
      <c r="J660" s="252" t="s">
        <v>366</v>
      </c>
      <c r="K660" s="252" t="s">
        <v>368</v>
      </c>
      <c r="L660" s="252" t="s">
        <v>366</v>
      </c>
      <c r="M660" s="252" t="s">
        <v>366</v>
      </c>
      <c r="N660" s="252" t="s">
        <v>368</v>
      </c>
      <c r="O660" s="252" t="s">
        <v>366</v>
      </c>
      <c r="P660" s="252" t="s">
        <v>368</v>
      </c>
      <c r="Q660" s="252" t="s">
        <v>368</v>
      </c>
      <c r="R660" s="252" t="s">
        <v>368</v>
      </c>
      <c r="S660" s="252" t="s">
        <v>366</v>
      </c>
      <c r="T660" s="252" t="s">
        <v>366</v>
      </c>
      <c r="U660" s="252" t="s">
        <v>368</v>
      </c>
      <c r="V660" s="252" t="s">
        <v>368</v>
      </c>
    </row>
    <row r="661" spans="1:22">
      <c r="A661" s="252">
        <v>212573</v>
      </c>
      <c r="B661" s="252" t="s">
        <v>81</v>
      </c>
      <c r="C661" s="252" t="s">
        <v>368</v>
      </c>
      <c r="D661" s="252" t="s">
        <v>368</v>
      </c>
      <c r="E661" s="252" t="s">
        <v>368</v>
      </c>
      <c r="F661" s="252" t="s">
        <v>366</v>
      </c>
      <c r="G661" s="252" t="s">
        <v>366</v>
      </c>
      <c r="H661" s="252" t="s">
        <v>366</v>
      </c>
      <c r="I661" s="252" t="s">
        <v>368</v>
      </c>
      <c r="J661" s="252" t="s">
        <v>368</v>
      </c>
      <c r="K661" s="252" t="s">
        <v>368</v>
      </c>
      <c r="L661" s="252" t="s">
        <v>366</v>
      </c>
      <c r="M661" s="252" t="s">
        <v>366</v>
      </c>
      <c r="N661" s="252" t="s">
        <v>368</v>
      </c>
      <c r="O661" s="252" t="s">
        <v>368</v>
      </c>
      <c r="P661" s="252" t="s">
        <v>367</v>
      </c>
      <c r="Q661" s="252" t="s">
        <v>366</v>
      </c>
      <c r="R661" s="252" t="s">
        <v>368</v>
      </c>
      <c r="S661" s="252" t="s">
        <v>366</v>
      </c>
      <c r="T661" s="252" t="s">
        <v>366</v>
      </c>
      <c r="U661" s="252" t="s">
        <v>368</v>
      </c>
      <c r="V661" s="252" t="s">
        <v>368</v>
      </c>
    </row>
    <row r="662" spans="1:22">
      <c r="A662" s="252">
        <v>211973</v>
      </c>
      <c r="B662" s="252" t="s">
        <v>81</v>
      </c>
      <c r="C662" s="252" t="s">
        <v>366</v>
      </c>
      <c r="D662" s="252" t="s">
        <v>368</v>
      </c>
      <c r="E662" s="252" t="s">
        <v>366</v>
      </c>
      <c r="F662" s="252" t="s">
        <v>368</v>
      </c>
      <c r="G662" s="252" t="s">
        <v>366</v>
      </c>
      <c r="H662" s="252" t="s">
        <v>368</v>
      </c>
      <c r="I662" s="252" t="s">
        <v>368</v>
      </c>
      <c r="J662" s="252" t="s">
        <v>368</v>
      </c>
      <c r="K662" s="252" t="s">
        <v>368</v>
      </c>
      <c r="L662" s="252" t="s">
        <v>366</v>
      </c>
      <c r="M662" s="252" t="s">
        <v>366</v>
      </c>
      <c r="N662" s="252" t="s">
        <v>366</v>
      </c>
      <c r="O662" s="252" t="s">
        <v>366</v>
      </c>
      <c r="P662" s="252" t="s">
        <v>366</v>
      </c>
      <c r="Q662" s="252" t="s">
        <v>366</v>
      </c>
      <c r="R662" s="252" t="s">
        <v>366</v>
      </c>
      <c r="S662" s="252" t="s">
        <v>366</v>
      </c>
      <c r="T662" s="252" t="s">
        <v>366</v>
      </c>
      <c r="U662" s="252" t="s">
        <v>368</v>
      </c>
      <c r="V662" s="252" t="s">
        <v>368</v>
      </c>
    </row>
    <row r="663" spans="1:22">
      <c r="A663" s="252">
        <v>212953</v>
      </c>
      <c r="B663" s="252" t="s">
        <v>81</v>
      </c>
      <c r="C663" s="252" t="s">
        <v>368</v>
      </c>
      <c r="D663" s="252" t="s">
        <v>368</v>
      </c>
      <c r="E663" s="252" t="s">
        <v>368</v>
      </c>
      <c r="F663" s="252" t="s">
        <v>366</v>
      </c>
      <c r="G663" s="252" t="s">
        <v>368</v>
      </c>
      <c r="H663" s="252" t="s">
        <v>368</v>
      </c>
      <c r="I663" s="252" t="s">
        <v>368</v>
      </c>
      <c r="J663" s="252" t="s">
        <v>368</v>
      </c>
      <c r="K663" s="252" t="s">
        <v>366</v>
      </c>
      <c r="L663" s="252" t="s">
        <v>368</v>
      </c>
      <c r="M663" s="252" t="s">
        <v>367</v>
      </c>
      <c r="N663" s="252" t="s">
        <v>368</v>
      </c>
      <c r="O663" s="252" t="s">
        <v>368</v>
      </c>
      <c r="P663" s="252" t="s">
        <v>368</v>
      </c>
      <c r="Q663" s="252" t="s">
        <v>367</v>
      </c>
      <c r="R663" s="252" t="s">
        <v>367</v>
      </c>
      <c r="S663" s="252" t="s">
        <v>367</v>
      </c>
      <c r="T663" s="252" t="s">
        <v>366</v>
      </c>
      <c r="U663" s="252" t="s">
        <v>368</v>
      </c>
      <c r="V663" s="252" t="s">
        <v>366</v>
      </c>
    </row>
    <row r="664" spans="1:22">
      <c r="A664" s="253">
        <v>203419</v>
      </c>
      <c r="B664" s="252" t="s">
        <v>81</v>
      </c>
      <c r="C664" s="252" t="s">
        <v>367</v>
      </c>
      <c r="D664" s="252" t="s">
        <v>366</v>
      </c>
      <c r="E664" s="252" t="s">
        <v>366</v>
      </c>
      <c r="F664" s="252" t="s">
        <v>366</v>
      </c>
      <c r="G664" s="252" t="s">
        <v>366</v>
      </c>
      <c r="H664" s="252" t="s">
        <v>368</v>
      </c>
      <c r="I664" s="252" t="s">
        <v>366</v>
      </c>
      <c r="J664" s="252" t="s">
        <v>366</v>
      </c>
      <c r="K664" s="252" t="s">
        <v>366</v>
      </c>
      <c r="L664" s="252" t="s">
        <v>366</v>
      </c>
      <c r="M664" s="252" t="s">
        <v>366</v>
      </c>
      <c r="N664" s="252" t="s">
        <v>366</v>
      </c>
      <c r="O664" s="252" t="s">
        <v>366</v>
      </c>
      <c r="P664" s="252" t="s">
        <v>367</v>
      </c>
      <c r="Q664" s="252" t="s">
        <v>368</v>
      </c>
      <c r="R664" s="252" t="s">
        <v>367</v>
      </c>
      <c r="S664" s="252" t="s">
        <v>367</v>
      </c>
      <c r="T664" s="252" t="s">
        <v>366</v>
      </c>
      <c r="U664" s="252" t="s">
        <v>368</v>
      </c>
      <c r="V664" s="252" t="s">
        <v>366</v>
      </c>
    </row>
    <row r="665" spans="1:22">
      <c r="A665" s="253">
        <v>211555</v>
      </c>
      <c r="B665" s="252" t="s">
        <v>81</v>
      </c>
      <c r="C665" s="252" t="s">
        <v>366</v>
      </c>
      <c r="D665" s="252" t="s">
        <v>368</v>
      </c>
      <c r="E665" s="252" t="s">
        <v>366</v>
      </c>
      <c r="F665" s="252" t="s">
        <v>366</v>
      </c>
      <c r="G665" s="252" t="s">
        <v>366</v>
      </c>
      <c r="H665" s="252" t="s">
        <v>367</v>
      </c>
      <c r="I665" s="252" t="s">
        <v>368</v>
      </c>
      <c r="J665" s="252" t="s">
        <v>366</v>
      </c>
      <c r="K665" s="252" t="s">
        <v>368</v>
      </c>
      <c r="L665" s="252" t="s">
        <v>368</v>
      </c>
      <c r="M665" s="252" t="s">
        <v>366</v>
      </c>
      <c r="N665" s="252" t="s">
        <v>368</v>
      </c>
      <c r="O665" s="252" t="s">
        <v>368</v>
      </c>
      <c r="P665" s="252" t="s">
        <v>367</v>
      </c>
      <c r="Q665" s="252" t="s">
        <v>366</v>
      </c>
      <c r="R665" s="252" t="s">
        <v>367</v>
      </c>
      <c r="S665" s="252" t="s">
        <v>368</v>
      </c>
      <c r="T665" s="252" t="s">
        <v>366</v>
      </c>
      <c r="U665" s="252" t="s">
        <v>368</v>
      </c>
      <c r="V665" s="252" t="s">
        <v>366</v>
      </c>
    </row>
    <row r="666" spans="1:22">
      <c r="A666" s="253">
        <v>209969</v>
      </c>
      <c r="B666" s="252" t="s">
        <v>81</v>
      </c>
      <c r="C666" s="252" t="s">
        <v>368</v>
      </c>
      <c r="D666" s="252" t="s">
        <v>368</v>
      </c>
      <c r="E666" s="252" t="s">
        <v>368</v>
      </c>
      <c r="F666" s="252" t="s">
        <v>368</v>
      </c>
      <c r="G666" s="252" t="s">
        <v>366</v>
      </c>
      <c r="H666" s="252" t="s">
        <v>366</v>
      </c>
      <c r="I666" s="252" t="s">
        <v>368</v>
      </c>
      <c r="J666" s="252" t="s">
        <v>366</v>
      </c>
      <c r="K666" s="252" t="s">
        <v>366</v>
      </c>
      <c r="L666" s="252" t="s">
        <v>367</v>
      </c>
      <c r="M666" s="252" t="s">
        <v>366</v>
      </c>
      <c r="N666" s="252" t="s">
        <v>366</v>
      </c>
      <c r="O666" s="252" t="s">
        <v>368</v>
      </c>
      <c r="P666" s="252" t="s">
        <v>368</v>
      </c>
      <c r="Q666" s="252" t="s">
        <v>366</v>
      </c>
      <c r="R666" s="252" t="s">
        <v>367</v>
      </c>
      <c r="S666" s="252" t="s">
        <v>368</v>
      </c>
      <c r="T666" s="252" t="s">
        <v>366</v>
      </c>
      <c r="U666" s="252" t="s">
        <v>368</v>
      </c>
      <c r="V666" s="252" t="s">
        <v>366</v>
      </c>
    </row>
    <row r="667" spans="1:22">
      <c r="A667" s="252">
        <v>212887</v>
      </c>
      <c r="B667" s="252" t="s">
        <v>81</v>
      </c>
      <c r="C667" s="252" t="s">
        <v>366</v>
      </c>
      <c r="D667" s="252" t="s">
        <v>368</v>
      </c>
      <c r="E667" s="252" t="s">
        <v>368</v>
      </c>
      <c r="F667" s="252" t="s">
        <v>366</v>
      </c>
      <c r="G667" s="252" t="s">
        <v>366</v>
      </c>
      <c r="H667" s="252" t="s">
        <v>368</v>
      </c>
      <c r="I667" s="252" t="s">
        <v>368</v>
      </c>
      <c r="J667" s="252" t="s">
        <v>368</v>
      </c>
      <c r="K667" s="252" t="s">
        <v>368</v>
      </c>
      <c r="L667" s="252" t="s">
        <v>368</v>
      </c>
      <c r="M667" s="252" t="s">
        <v>368</v>
      </c>
      <c r="N667" s="252" t="s">
        <v>368</v>
      </c>
      <c r="O667" s="252" t="s">
        <v>366</v>
      </c>
      <c r="P667" s="252" t="s">
        <v>366</v>
      </c>
      <c r="Q667" s="252" t="s">
        <v>368</v>
      </c>
      <c r="R667" s="252" t="s">
        <v>368</v>
      </c>
      <c r="S667" s="252" t="s">
        <v>368</v>
      </c>
      <c r="T667" s="252" t="s">
        <v>366</v>
      </c>
      <c r="U667" s="252" t="s">
        <v>368</v>
      </c>
      <c r="V667" s="252" t="s">
        <v>366</v>
      </c>
    </row>
    <row r="668" spans="1:22">
      <c r="A668" s="252">
        <v>212101</v>
      </c>
      <c r="B668" s="252" t="s">
        <v>81</v>
      </c>
      <c r="C668" s="252" t="s">
        <v>366</v>
      </c>
      <c r="D668" s="252" t="s">
        <v>366</v>
      </c>
      <c r="E668" s="252" t="s">
        <v>366</v>
      </c>
      <c r="F668" s="252" t="s">
        <v>366</v>
      </c>
      <c r="G668" s="252" t="s">
        <v>367</v>
      </c>
      <c r="H668" s="252" t="s">
        <v>367</v>
      </c>
      <c r="I668" s="252" t="s">
        <v>366</v>
      </c>
      <c r="J668" s="252" t="s">
        <v>366</v>
      </c>
      <c r="K668" s="252" t="s">
        <v>366</v>
      </c>
      <c r="L668" s="252" t="s">
        <v>366</v>
      </c>
      <c r="M668" s="252" t="s">
        <v>366</v>
      </c>
      <c r="N668" s="252" t="s">
        <v>368</v>
      </c>
      <c r="O668" s="252" t="s">
        <v>366</v>
      </c>
      <c r="P668" s="252" t="s">
        <v>366</v>
      </c>
      <c r="Q668" s="252" t="s">
        <v>366</v>
      </c>
      <c r="R668" s="252" t="s">
        <v>366</v>
      </c>
      <c r="S668" s="252" t="s">
        <v>368</v>
      </c>
      <c r="T668" s="252" t="s">
        <v>366</v>
      </c>
      <c r="U668" s="252" t="s">
        <v>368</v>
      </c>
      <c r="V668" s="252" t="s">
        <v>366</v>
      </c>
    </row>
    <row r="669" spans="1:22">
      <c r="A669" s="253">
        <v>211907</v>
      </c>
      <c r="B669" s="252" t="s">
        <v>81</v>
      </c>
      <c r="C669" s="252" t="s">
        <v>366</v>
      </c>
      <c r="D669" s="252" t="s">
        <v>366</v>
      </c>
      <c r="E669" s="252" t="s">
        <v>366</v>
      </c>
      <c r="F669" s="252" t="s">
        <v>366</v>
      </c>
      <c r="G669" s="252" t="s">
        <v>368</v>
      </c>
      <c r="H669" s="252" t="s">
        <v>368</v>
      </c>
      <c r="I669" s="252" t="s">
        <v>366</v>
      </c>
      <c r="J669" s="252" t="s">
        <v>368</v>
      </c>
      <c r="K669" s="252" t="s">
        <v>366</v>
      </c>
      <c r="L669" s="252" t="s">
        <v>366</v>
      </c>
      <c r="M669" s="252" t="s">
        <v>367</v>
      </c>
      <c r="N669" s="252" t="s">
        <v>368</v>
      </c>
      <c r="O669" s="252" t="s">
        <v>368</v>
      </c>
      <c r="P669" s="252" t="s">
        <v>367</v>
      </c>
      <c r="Q669" s="252" t="s">
        <v>367</v>
      </c>
      <c r="R669" s="252" t="s">
        <v>367</v>
      </c>
      <c r="S669" s="252" t="s">
        <v>366</v>
      </c>
      <c r="T669" s="252" t="s">
        <v>366</v>
      </c>
      <c r="U669" s="252" t="s">
        <v>368</v>
      </c>
      <c r="V669" s="252" t="s">
        <v>366</v>
      </c>
    </row>
    <row r="670" spans="1:22">
      <c r="A670" s="252">
        <v>211919</v>
      </c>
      <c r="B670" s="252" t="s">
        <v>81</v>
      </c>
      <c r="C670" s="252" t="s">
        <v>366</v>
      </c>
      <c r="D670" s="252" t="s">
        <v>368</v>
      </c>
      <c r="E670" s="252" t="s">
        <v>366</v>
      </c>
      <c r="F670" s="252" t="s">
        <v>368</v>
      </c>
      <c r="G670" s="252" t="s">
        <v>367</v>
      </c>
      <c r="H670" s="252" t="s">
        <v>367</v>
      </c>
      <c r="I670" s="252" t="s">
        <v>368</v>
      </c>
      <c r="J670" s="252" t="s">
        <v>368</v>
      </c>
      <c r="K670" s="252" t="s">
        <v>368</v>
      </c>
      <c r="L670" s="252" t="s">
        <v>368</v>
      </c>
      <c r="M670" s="252" t="s">
        <v>366</v>
      </c>
      <c r="N670" s="252" t="s">
        <v>366</v>
      </c>
      <c r="O670" s="252" t="s">
        <v>366</v>
      </c>
      <c r="P670" s="252" t="s">
        <v>367</v>
      </c>
      <c r="Q670" s="252" t="s">
        <v>368</v>
      </c>
      <c r="R670" s="252" t="s">
        <v>367</v>
      </c>
      <c r="S670" s="252" t="s">
        <v>366</v>
      </c>
      <c r="T670" s="252" t="s">
        <v>366</v>
      </c>
      <c r="U670" s="252" t="s">
        <v>368</v>
      </c>
      <c r="V670" s="252" t="s">
        <v>366</v>
      </c>
    </row>
    <row r="671" spans="1:22">
      <c r="A671" s="252">
        <v>211956</v>
      </c>
      <c r="B671" s="252" t="s">
        <v>81</v>
      </c>
      <c r="C671" s="252" t="s">
        <v>366</v>
      </c>
      <c r="D671" s="252" t="s">
        <v>366</v>
      </c>
      <c r="E671" s="252" t="s">
        <v>368</v>
      </c>
      <c r="F671" s="252" t="s">
        <v>366</v>
      </c>
      <c r="G671" s="252" t="s">
        <v>366</v>
      </c>
      <c r="H671" s="252" t="s">
        <v>367</v>
      </c>
      <c r="I671" s="252" t="s">
        <v>368</v>
      </c>
      <c r="J671" s="252" t="s">
        <v>366</v>
      </c>
      <c r="K671" s="252" t="s">
        <v>366</v>
      </c>
      <c r="L671" s="252" t="s">
        <v>368</v>
      </c>
      <c r="M671" s="252" t="s">
        <v>368</v>
      </c>
      <c r="N671" s="252" t="s">
        <v>366</v>
      </c>
      <c r="O671" s="252" t="s">
        <v>368</v>
      </c>
      <c r="P671" s="252" t="s">
        <v>368</v>
      </c>
      <c r="Q671" s="252" t="s">
        <v>368</v>
      </c>
      <c r="R671" s="252" t="s">
        <v>367</v>
      </c>
      <c r="S671" s="252" t="s">
        <v>366</v>
      </c>
      <c r="T671" s="252" t="s">
        <v>366</v>
      </c>
      <c r="U671" s="252" t="s">
        <v>368</v>
      </c>
      <c r="V671" s="252" t="s">
        <v>366</v>
      </c>
    </row>
    <row r="672" spans="1:22">
      <c r="A672" s="252">
        <v>212972</v>
      </c>
      <c r="B672" s="252" t="s">
        <v>81</v>
      </c>
      <c r="C672" s="252" t="s">
        <v>366</v>
      </c>
      <c r="D672" s="252" t="s">
        <v>368</v>
      </c>
      <c r="E672" s="252" t="s">
        <v>368</v>
      </c>
      <c r="F672" s="252" t="s">
        <v>366</v>
      </c>
      <c r="G672" s="252" t="s">
        <v>366</v>
      </c>
      <c r="H672" s="252" t="s">
        <v>366</v>
      </c>
      <c r="I672" s="252" t="s">
        <v>368</v>
      </c>
      <c r="J672" s="252" t="s">
        <v>366</v>
      </c>
      <c r="K672" s="252" t="s">
        <v>368</v>
      </c>
      <c r="L672" s="252" t="s">
        <v>366</v>
      </c>
      <c r="M672" s="252" t="s">
        <v>368</v>
      </c>
      <c r="N672" s="252" t="s">
        <v>368</v>
      </c>
      <c r="O672" s="252" t="s">
        <v>366</v>
      </c>
      <c r="P672" s="252" t="s">
        <v>368</v>
      </c>
      <c r="Q672" s="252" t="s">
        <v>368</v>
      </c>
      <c r="R672" s="252" t="s">
        <v>367</v>
      </c>
      <c r="S672" s="252" t="s">
        <v>366</v>
      </c>
      <c r="T672" s="252" t="s">
        <v>366</v>
      </c>
      <c r="U672" s="252" t="s">
        <v>368</v>
      </c>
      <c r="V672" s="252" t="s">
        <v>366</v>
      </c>
    </row>
    <row r="673" spans="1:22">
      <c r="A673" s="253">
        <v>210816</v>
      </c>
      <c r="B673" s="252" t="s">
        <v>81</v>
      </c>
      <c r="C673" s="252" t="s">
        <v>366</v>
      </c>
      <c r="D673" s="252" t="s">
        <v>368</v>
      </c>
      <c r="E673" s="252" t="s">
        <v>366</v>
      </c>
      <c r="F673" s="252" t="s">
        <v>366</v>
      </c>
      <c r="G673" s="252" t="s">
        <v>366</v>
      </c>
      <c r="H673" s="252" t="s">
        <v>366</v>
      </c>
      <c r="I673" s="252" t="s">
        <v>368</v>
      </c>
      <c r="J673" s="252" t="s">
        <v>368</v>
      </c>
      <c r="K673" s="252" t="s">
        <v>368</v>
      </c>
      <c r="L673" s="252" t="s">
        <v>366</v>
      </c>
      <c r="M673" s="252" t="s">
        <v>366</v>
      </c>
      <c r="N673" s="252" t="s">
        <v>368</v>
      </c>
      <c r="O673" s="252" t="s">
        <v>366</v>
      </c>
      <c r="P673" s="252" t="s">
        <v>367</v>
      </c>
      <c r="Q673" s="252" t="s">
        <v>366</v>
      </c>
      <c r="R673" s="252" t="s">
        <v>367</v>
      </c>
      <c r="S673" s="252" t="s">
        <v>366</v>
      </c>
      <c r="T673" s="252" t="s">
        <v>366</v>
      </c>
      <c r="U673" s="252" t="s">
        <v>368</v>
      </c>
      <c r="V673" s="252" t="s">
        <v>366</v>
      </c>
    </row>
    <row r="674" spans="1:22">
      <c r="A674" s="252">
        <v>211668</v>
      </c>
      <c r="B674" s="252" t="s">
        <v>81</v>
      </c>
      <c r="C674" s="252" t="s">
        <v>366</v>
      </c>
      <c r="D674" s="252" t="s">
        <v>366</v>
      </c>
      <c r="E674" s="252" t="s">
        <v>366</v>
      </c>
      <c r="F674" s="252" t="s">
        <v>368</v>
      </c>
      <c r="G674" s="252" t="s">
        <v>368</v>
      </c>
      <c r="H674" s="252" t="s">
        <v>367</v>
      </c>
      <c r="I674" s="252" t="s">
        <v>366</v>
      </c>
      <c r="J674" s="252" t="s">
        <v>366</v>
      </c>
      <c r="K674" s="252" t="s">
        <v>366</v>
      </c>
      <c r="L674" s="252" t="s">
        <v>366</v>
      </c>
      <c r="M674" s="252" t="s">
        <v>366</v>
      </c>
      <c r="N674" s="252" t="s">
        <v>366</v>
      </c>
      <c r="O674" s="252" t="s">
        <v>366</v>
      </c>
      <c r="P674" s="252" t="s">
        <v>366</v>
      </c>
      <c r="Q674" s="252" t="s">
        <v>368</v>
      </c>
      <c r="R674" s="252" t="s">
        <v>368</v>
      </c>
      <c r="S674" s="252" t="s">
        <v>366</v>
      </c>
      <c r="T674" s="252" t="s">
        <v>366</v>
      </c>
      <c r="U674" s="252" t="s">
        <v>368</v>
      </c>
      <c r="V674" s="252" t="s">
        <v>366</v>
      </c>
    </row>
    <row r="675" spans="1:22">
      <c r="A675" s="253">
        <v>212993</v>
      </c>
      <c r="B675" s="252" t="s">
        <v>81</v>
      </c>
      <c r="C675" s="252" t="s">
        <v>366</v>
      </c>
      <c r="D675" s="252" t="s">
        <v>366</v>
      </c>
      <c r="E675" s="252" t="s">
        <v>368</v>
      </c>
      <c r="F675" s="252" t="s">
        <v>366</v>
      </c>
      <c r="G675" s="252" t="s">
        <v>368</v>
      </c>
      <c r="H675" s="252" t="s">
        <v>366</v>
      </c>
      <c r="I675" s="252" t="s">
        <v>368</v>
      </c>
      <c r="J675" s="252" t="s">
        <v>367</v>
      </c>
      <c r="K675" s="252" t="s">
        <v>368</v>
      </c>
      <c r="L675" s="252" t="s">
        <v>366</v>
      </c>
      <c r="M675" s="252" t="s">
        <v>366</v>
      </c>
      <c r="N675" s="252" t="s">
        <v>366</v>
      </c>
      <c r="O675" s="252" t="s">
        <v>366</v>
      </c>
      <c r="P675" s="252" t="s">
        <v>366</v>
      </c>
      <c r="Q675" s="252" t="s">
        <v>366</v>
      </c>
      <c r="R675" s="252" t="s">
        <v>368</v>
      </c>
      <c r="S675" s="252" t="s">
        <v>366</v>
      </c>
      <c r="T675" s="252" t="s">
        <v>366</v>
      </c>
      <c r="U675" s="252" t="s">
        <v>368</v>
      </c>
      <c r="V675" s="252" t="s">
        <v>366</v>
      </c>
    </row>
    <row r="676" spans="1:22">
      <c r="A676" s="252">
        <v>211629</v>
      </c>
      <c r="B676" s="252" t="s">
        <v>81</v>
      </c>
      <c r="C676" s="252" t="s">
        <v>367</v>
      </c>
      <c r="D676" s="252" t="s">
        <v>368</v>
      </c>
      <c r="E676" s="252" t="s">
        <v>368</v>
      </c>
      <c r="F676" s="252" t="s">
        <v>366</v>
      </c>
      <c r="G676" s="252" t="s">
        <v>367</v>
      </c>
      <c r="H676" s="252" t="s">
        <v>368</v>
      </c>
      <c r="I676" s="252" t="s">
        <v>366</v>
      </c>
      <c r="J676" s="252" t="s">
        <v>366</v>
      </c>
      <c r="K676" s="252" t="s">
        <v>368</v>
      </c>
      <c r="L676" s="252" t="s">
        <v>368</v>
      </c>
      <c r="M676" s="252" t="s">
        <v>366</v>
      </c>
      <c r="N676" s="252" t="s">
        <v>368</v>
      </c>
      <c r="O676" s="252" t="s">
        <v>368</v>
      </c>
      <c r="P676" s="252" t="s">
        <v>368</v>
      </c>
      <c r="Q676" s="252" t="s">
        <v>368</v>
      </c>
      <c r="R676" s="252" t="s">
        <v>366</v>
      </c>
      <c r="S676" s="252" t="s">
        <v>366</v>
      </c>
      <c r="T676" s="252" t="s">
        <v>366</v>
      </c>
      <c r="U676" s="252" t="s">
        <v>368</v>
      </c>
      <c r="V676" s="252" t="s">
        <v>366</v>
      </c>
    </row>
    <row r="677" spans="1:22">
      <c r="A677" s="253">
        <v>206081</v>
      </c>
      <c r="B677" s="252" t="s">
        <v>81</v>
      </c>
      <c r="C677" s="252" t="s">
        <v>366</v>
      </c>
      <c r="D677" s="252" t="s">
        <v>366</v>
      </c>
      <c r="E677" s="252" t="s">
        <v>366</v>
      </c>
      <c r="F677" s="252" t="s">
        <v>366</v>
      </c>
      <c r="G677" s="252" t="s">
        <v>366</v>
      </c>
      <c r="H677" s="252" t="s">
        <v>366</v>
      </c>
      <c r="I677" s="252" t="s">
        <v>366</v>
      </c>
      <c r="J677" s="252" t="s">
        <v>368</v>
      </c>
      <c r="K677" s="252" t="s">
        <v>366</v>
      </c>
      <c r="L677" s="252" t="s">
        <v>366</v>
      </c>
      <c r="M677" s="252" t="s">
        <v>366</v>
      </c>
      <c r="N677" s="252" t="s">
        <v>366</v>
      </c>
      <c r="O677" s="252" t="s">
        <v>368</v>
      </c>
      <c r="P677" s="252" t="s">
        <v>367</v>
      </c>
      <c r="Q677" s="252" t="s">
        <v>366</v>
      </c>
      <c r="R677" s="252" t="s">
        <v>366</v>
      </c>
      <c r="S677" s="252" t="s">
        <v>366</v>
      </c>
      <c r="T677" s="252" t="s">
        <v>366</v>
      </c>
      <c r="U677" s="252" t="s">
        <v>368</v>
      </c>
      <c r="V677" s="252" t="s">
        <v>366</v>
      </c>
    </row>
    <row r="678" spans="1:22">
      <c r="A678" s="253">
        <v>205674</v>
      </c>
      <c r="B678" s="252" t="s">
        <v>81</v>
      </c>
      <c r="C678" s="252" t="s">
        <v>366</v>
      </c>
      <c r="D678" s="252" t="s">
        <v>368</v>
      </c>
      <c r="E678" s="252" t="s">
        <v>366</v>
      </c>
      <c r="F678" s="252" t="s">
        <v>368</v>
      </c>
      <c r="G678" s="252" t="s">
        <v>366</v>
      </c>
      <c r="H678" s="252" t="s">
        <v>366</v>
      </c>
      <c r="I678" s="252" t="s">
        <v>366</v>
      </c>
      <c r="J678" s="252" t="s">
        <v>366</v>
      </c>
      <c r="K678" s="252" t="s">
        <v>366</v>
      </c>
      <c r="L678" s="252" t="s">
        <v>367</v>
      </c>
      <c r="M678" s="252" t="s">
        <v>368</v>
      </c>
      <c r="N678" s="252" t="s">
        <v>368</v>
      </c>
      <c r="O678" s="252" t="s">
        <v>366</v>
      </c>
      <c r="P678" s="252" t="s">
        <v>368</v>
      </c>
      <c r="Q678" s="252" t="s">
        <v>366</v>
      </c>
      <c r="R678" s="252" t="s">
        <v>366</v>
      </c>
      <c r="S678" s="252" t="s">
        <v>366</v>
      </c>
      <c r="T678" s="252" t="s">
        <v>366</v>
      </c>
      <c r="U678" s="252" t="s">
        <v>368</v>
      </c>
      <c r="V678" s="252" t="s">
        <v>366</v>
      </c>
    </row>
    <row r="679" spans="1:22">
      <c r="A679" s="252">
        <v>211600</v>
      </c>
      <c r="B679" s="252" t="s">
        <v>81</v>
      </c>
      <c r="C679" s="252" t="s">
        <v>367</v>
      </c>
      <c r="D679" s="252" t="s">
        <v>368</v>
      </c>
      <c r="E679" s="252" t="s">
        <v>368</v>
      </c>
      <c r="F679" s="252" t="s">
        <v>368</v>
      </c>
      <c r="G679" s="252" t="s">
        <v>368</v>
      </c>
      <c r="H679" s="252" t="s">
        <v>368</v>
      </c>
      <c r="I679" s="252" t="s">
        <v>368</v>
      </c>
      <c r="J679" s="252" t="s">
        <v>366</v>
      </c>
      <c r="K679" s="252" t="s">
        <v>368</v>
      </c>
      <c r="L679" s="252" t="s">
        <v>368</v>
      </c>
      <c r="M679" s="252" t="s">
        <v>368</v>
      </c>
      <c r="N679" s="252" t="s">
        <v>366</v>
      </c>
      <c r="O679" s="252" t="s">
        <v>368</v>
      </c>
      <c r="P679" s="252" t="s">
        <v>367</v>
      </c>
      <c r="Q679" s="252" t="s">
        <v>367</v>
      </c>
      <c r="R679" s="252" t="s">
        <v>367</v>
      </c>
      <c r="S679" s="252" t="s">
        <v>367</v>
      </c>
      <c r="T679" s="252" t="s">
        <v>366</v>
      </c>
      <c r="U679" s="252" t="s">
        <v>366</v>
      </c>
      <c r="V679" s="252" t="s">
        <v>368</v>
      </c>
    </row>
    <row r="680" spans="1:22">
      <c r="A680" s="252">
        <v>211594</v>
      </c>
      <c r="B680" s="252" t="s">
        <v>81</v>
      </c>
      <c r="C680" s="252" t="s">
        <v>368</v>
      </c>
      <c r="D680" s="252" t="s">
        <v>368</v>
      </c>
      <c r="E680" s="252" t="s">
        <v>366</v>
      </c>
      <c r="F680" s="252" t="s">
        <v>368</v>
      </c>
      <c r="G680" s="252" t="s">
        <v>368</v>
      </c>
      <c r="H680" s="252" t="s">
        <v>368</v>
      </c>
      <c r="I680" s="252" t="s">
        <v>368</v>
      </c>
      <c r="J680" s="252" t="s">
        <v>368</v>
      </c>
      <c r="K680" s="252" t="s">
        <v>366</v>
      </c>
      <c r="L680" s="252" t="s">
        <v>368</v>
      </c>
      <c r="M680" s="252" t="s">
        <v>367</v>
      </c>
      <c r="N680" s="252" t="s">
        <v>367</v>
      </c>
      <c r="O680" s="252" t="s">
        <v>366</v>
      </c>
      <c r="P680" s="252" t="s">
        <v>367</v>
      </c>
      <c r="Q680" s="252" t="s">
        <v>367</v>
      </c>
      <c r="R680" s="252" t="s">
        <v>367</v>
      </c>
      <c r="S680" s="252" t="s">
        <v>367</v>
      </c>
      <c r="T680" s="252" t="s">
        <v>366</v>
      </c>
      <c r="U680" s="252" t="s">
        <v>366</v>
      </c>
      <c r="V680" s="252" t="s">
        <v>368</v>
      </c>
    </row>
    <row r="681" spans="1:22">
      <c r="A681" s="252">
        <v>211801</v>
      </c>
      <c r="B681" s="252" t="s">
        <v>81</v>
      </c>
      <c r="C681" s="252" t="s">
        <v>366</v>
      </c>
      <c r="D681" s="252" t="s">
        <v>368</v>
      </c>
      <c r="E681" s="252" t="s">
        <v>368</v>
      </c>
      <c r="F681" s="252" t="s">
        <v>366</v>
      </c>
      <c r="G681" s="252" t="s">
        <v>367</v>
      </c>
      <c r="H681" s="252" t="s">
        <v>368</v>
      </c>
      <c r="I681" s="252" t="s">
        <v>368</v>
      </c>
      <c r="J681" s="252" t="s">
        <v>366</v>
      </c>
      <c r="K681" s="252" t="s">
        <v>366</v>
      </c>
      <c r="L681" s="252" t="s">
        <v>368</v>
      </c>
      <c r="M681" s="252" t="s">
        <v>368</v>
      </c>
      <c r="N681" s="252" t="s">
        <v>368</v>
      </c>
      <c r="O681" s="252" t="s">
        <v>366</v>
      </c>
      <c r="P681" s="252" t="s">
        <v>368</v>
      </c>
      <c r="Q681" s="252" t="s">
        <v>368</v>
      </c>
      <c r="R681" s="252" t="s">
        <v>367</v>
      </c>
      <c r="S681" s="252" t="s">
        <v>368</v>
      </c>
      <c r="T681" s="252" t="s">
        <v>366</v>
      </c>
      <c r="U681" s="252" t="s">
        <v>366</v>
      </c>
      <c r="V681" s="252" t="s">
        <v>368</v>
      </c>
    </row>
    <row r="682" spans="1:22">
      <c r="A682" s="252">
        <v>211837</v>
      </c>
      <c r="B682" s="252" t="s">
        <v>81</v>
      </c>
      <c r="C682" s="252" t="s">
        <v>366</v>
      </c>
      <c r="D682" s="252" t="s">
        <v>368</v>
      </c>
      <c r="E682" s="252" t="s">
        <v>366</v>
      </c>
      <c r="F682" s="252" t="s">
        <v>366</v>
      </c>
      <c r="G682" s="252" t="s">
        <v>368</v>
      </c>
      <c r="H682" s="252" t="s">
        <v>366</v>
      </c>
      <c r="I682" s="252" t="s">
        <v>366</v>
      </c>
      <c r="J682" s="252" t="s">
        <v>368</v>
      </c>
      <c r="K682" s="252" t="s">
        <v>368</v>
      </c>
      <c r="L682" s="252" t="s">
        <v>368</v>
      </c>
      <c r="M682" s="252" t="s">
        <v>367</v>
      </c>
      <c r="N682" s="252" t="s">
        <v>366</v>
      </c>
      <c r="O682" s="252" t="s">
        <v>366</v>
      </c>
      <c r="P682" s="252" t="s">
        <v>366</v>
      </c>
      <c r="Q682" s="252" t="s">
        <v>367</v>
      </c>
      <c r="R682" s="252" t="s">
        <v>367</v>
      </c>
      <c r="S682" s="252" t="s">
        <v>367</v>
      </c>
      <c r="T682" s="252" t="s">
        <v>366</v>
      </c>
      <c r="U682" s="252" t="s">
        <v>366</v>
      </c>
      <c r="V682" s="252" t="s">
        <v>366</v>
      </c>
    </row>
    <row r="683" spans="1:22">
      <c r="A683" s="252">
        <v>212141</v>
      </c>
      <c r="B683" s="252" t="s">
        <v>81</v>
      </c>
      <c r="C683" s="252" t="s">
        <v>366</v>
      </c>
      <c r="D683" s="252" t="s">
        <v>368</v>
      </c>
      <c r="E683" s="252" t="s">
        <v>366</v>
      </c>
      <c r="F683" s="252" t="s">
        <v>368</v>
      </c>
      <c r="G683" s="252" t="s">
        <v>368</v>
      </c>
      <c r="H683" s="252" t="s">
        <v>368</v>
      </c>
      <c r="I683" s="252" t="s">
        <v>368</v>
      </c>
      <c r="J683" s="252" t="s">
        <v>368</v>
      </c>
      <c r="K683" s="252" t="s">
        <v>368</v>
      </c>
      <c r="L683" s="252" t="s">
        <v>366</v>
      </c>
      <c r="M683" s="252" t="s">
        <v>366</v>
      </c>
      <c r="N683" s="252" t="s">
        <v>368</v>
      </c>
      <c r="O683" s="252" t="s">
        <v>368</v>
      </c>
      <c r="P683" s="252" t="s">
        <v>367</v>
      </c>
      <c r="Q683" s="252" t="s">
        <v>366</v>
      </c>
      <c r="R683" s="252" t="s">
        <v>367</v>
      </c>
      <c r="S683" s="252" t="s">
        <v>367</v>
      </c>
      <c r="T683" s="252" t="s">
        <v>366</v>
      </c>
      <c r="U683" s="252" t="s">
        <v>366</v>
      </c>
      <c r="V683" s="252" t="s">
        <v>366</v>
      </c>
    </row>
    <row r="684" spans="1:22">
      <c r="A684" s="253">
        <v>210942</v>
      </c>
      <c r="B684" s="252" t="s">
        <v>81</v>
      </c>
      <c r="C684" s="252" t="s">
        <v>366</v>
      </c>
      <c r="D684" s="252" t="s">
        <v>368</v>
      </c>
      <c r="E684" s="252" t="s">
        <v>366</v>
      </c>
      <c r="F684" s="252" t="s">
        <v>368</v>
      </c>
      <c r="G684" s="252" t="s">
        <v>368</v>
      </c>
      <c r="H684" s="252" t="s">
        <v>368</v>
      </c>
      <c r="I684" s="252" t="s">
        <v>366</v>
      </c>
      <c r="J684" s="252" t="s">
        <v>366</v>
      </c>
      <c r="K684" s="252" t="s">
        <v>366</v>
      </c>
      <c r="L684" s="252" t="s">
        <v>368</v>
      </c>
      <c r="M684" s="252" t="s">
        <v>367</v>
      </c>
      <c r="N684" s="252" t="s">
        <v>368</v>
      </c>
      <c r="O684" s="252" t="s">
        <v>368</v>
      </c>
      <c r="P684" s="252" t="s">
        <v>367</v>
      </c>
      <c r="Q684" s="252" t="s">
        <v>367</v>
      </c>
      <c r="R684" s="252" t="s">
        <v>367</v>
      </c>
      <c r="S684" s="252" t="s">
        <v>368</v>
      </c>
      <c r="T684" s="252" t="s">
        <v>366</v>
      </c>
      <c r="U684" s="252" t="s">
        <v>366</v>
      </c>
      <c r="V684" s="252" t="s">
        <v>366</v>
      </c>
    </row>
    <row r="685" spans="1:22">
      <c r="A685" s="253">
        <v>211535</v>
      </c>
      <c r="B685" s="252" t="s">
        <v>81</v>
      </c>
      <c r="C685" s="252" t="s">
        <v>366</v>
      </c>
      <c r="D685" s="252" t="s">
        <v>368</v>
      </c>
      <c r="E685" s="252" t="s">
        <v>366</v>
      </c>
      <c r="F685" s="252" t="s">
        <v>368</v>
      </c>
      <c r="G685" s="252" t="s">
        <v>368</v>
      </c>
      <c r="H685" s="252" t="s">
        <v>368</v>
      </c>
      <c r="I685" s="252" t="s">
        <v>366</v>
      </c>
      <c r="J685" s="252" t="s">
        <v>366</v>
      </c>
      <c r="K685" s="252" t="s">
        <v>366</v>
      </c>
      <c r="L685" s="252" t="s">
        <v>366</v>
      </c>
      <c r="M685" s="252" t="s">
        <v>368</v>
      </c>
      <c r="N685" s="252" t="s">
        <v>366</v>
      </c>
      <c r="O685" s="252" t="s">
        <v>368</v>
      </c>
      <c r="P685" s="252" t="s">
        <v>367</v>
      </c>
      <c r="Q685" s="252" t="s">
        <v>368</v>
      </c>
      <c r="R685" s="252" t="s">
        <v>367</v>
      </c>
      <c r="S685" s="252" t="s">
        <v>368</v>
      </c>
      <c r="T685" s="252" t="s">
        <v>366</v>
      </c>
      <c r="U685" s="252" t="s">
        <v>366</v>
      </c>
      <c r="V685" s="252" t="s">
        <v>366</v>
      </c>
    </row>
    <row r="686" spans="1:22">
      <c r="A686" s="253">
        <v>211671</v>
      </c>
      <c r="B686" s="252" t="s">
        <v>81</v>
      </c>
      <c r="C686" s="252" t="s">
        <v>368</v>
      </c>
      <c r="D686" s="252" t="s">
        <v>368</v>
      </c>
      <c r="E686" s="252" t="s">
        <v>368</v>
      </c>
      <c r="F686" s="252" t="s">
        <v>366</v>
      </c>
      <c r="G686" s="252" t="s">
        <v>366</v>
      </c>
      <c r="H686" s="252" t="s">
        <v>366</v>
      </c>
      <c r="I686" s="252" t="s">
        <v>368</v>
      </c>
      <c r="J686" s="252" t="s">
        <v>366</v>
      </c>
      <c r="K686" s="252" t="s">
        <v>366</v>
      </c>
      <c r="L686" s="252" t="s">
        <v>368</v>
      </c>
      <c r="M686" s="252" t="s">
        <v>366</v>
      </c>
      <c r="N686" s="252" t="s">
        <v>368</v>
      </c>
      <c r="O686" s="252" t="s">
        <v>368</v>
      </c>
      <c r="P686" s="252" t="s">
        <v>368</v>
      </c>
      <c r="Q686" s="252" t="s">
        <v>368</v>
      </c>
      <c r="R686" s="252" t="s">
        <v>367</v>
      </c>
      <c r="S686" s="252" t="s">
        <v>368</v>
      </c>
      <c r="T686" s="252" t="s">
        <v>366</v>
      </c>
      <c r="U686" s="252" t="s">
        <v>366</v>
      </c>
      <c r="V686" s="252" t="s">
        <v>366</v>
      </c>
    </row>
    <row r="687" spans="1:22">
      <c r="A687" s="253">
        <v>211718</v>
      </c>
      <c r="B687" s="252" t="s">
        <v>81</v>
      </c>
      <c r="C687" s="252" t="s">
        <v>366</v>
      </c>
      <c r="D687" s="252" t="s">
        <v>368</v>
      </c>
      <c r="E687" s="252" t="s">
        <v>366</v>
      </c>
      <c r="F687" s="252" t="s">
        <v>366</v>
      </c>
      <c r="G687" s="252" t="s">
        <v>366</v>
      </c>
      <c r="H687" s="252" t="s">
        <v>366</v>
      </c>
      <c r="I687" s="252" t="s">
        <v>366</v>
      </c>
      <c r="J687" s="252" t="s">
        <v>367</v>
      </c>
      <c r="K687" s="252" t="s">
        <v>368</v>
      </c>
      <c r="L687" s="252" t="s">
        <v>366</v>
      </c>
      <c r="M687" s="252" t="s">
        <v>366</v>
      </c>
      <c r="N687" s="252" t="s">
        <v>368</v>
      </c>
      <c r="O687" s="252" t="s">
        <v>366</v>
      </c>
      <c r="P687" s="252" t="s">
        <v>366</v>
      </c>
      <c r="Q687" s="252" t="s">
        <v>368</v>
      </c>
      <c r="R687" s="252" t="s">
        <v>367</v>
      </c>
      <c r="S687" s="252" t="s">
        <v>368</v>
      </c>
      <c r="T687" s="252" t="s">
        <v>366</v>
      </c>
      <c r="U687" s="252" t="s">
        <v>366</v>
      </c>
      <c r="V687" s="252" t="s">
        <v>366</v>
      </c>
    </row>
    <row r="688" spans="1:22">
      <c r="A688" s="252">
        <v>211242</v>
      </c>
      <c r="B688" s="252" t="s">
        <v>81</v>
      </c>
      <c r="C688" s="252" t="s">
        <v>366</v>
      </c>
      <c r="D688" s="252" t="s">
        <v>366</v>
      </c>
      <c r="E688" s="252" t="s">
        <v>366</v>
      </c>
      <c r="F688" s="252" t="s">
        <v>366</v>
      </c>
      <c r="G688" s="252" t="s">
        <v>368</v>
      </c>
      <c r="H688" s="252" t="s">
        <v>366</v>
      </c>
      <c r="I688" s="252" t="s">
        <v>366</v>
      </c>
      <c r="J688" s="252" t="s">
        <v>366</v>
      </c>
      <c r="K688" s="252" t="s">
        <v>366</v>
      </c>
      <c r="L688" s="252" t="s">
        <v>368</v>
      </c>
      <c r="M688" s="252" t="s">
        <v>368</v>
      </c>
      <c r="N688" s="252" t="s">
        <v>366</v>
      </c>
      <c r="O688" s="252" t="s">
        <v>366</v>
      </c>
      <c r="P688" s="252" t="s">
        <v>367</v>
      </c>
      <c r="Q688" s="252" t="s">
        <v>366</v>
      </c>
      <c r="R688" s="252" t="s">
        <v>367</v>
      </c>
      <c r="S688" s="252" t="s">
        <v>368</v>
      </c>
      <c r="T688" s="252" t="s">
        <v>366</v>
      </c>
      <c r="U688" s="252" t="s">
        <v>366</v>
      </c>
      <c r="V688" s="252" t="s">
        <v>366</v>
      </c>
    </row>
    <row r="689" spans="1:43">
      <c r="A689" s="252">
        <v>209446</v>
      </c>
      <c r="B689" s="252" t="s">
        <v>81</v>
      </c>
      <c r="C689" s="252" t="s">
        <v>368</v>
      </c>
      <c r="D689" s="252" t="s">
        <v>368</v>
      </c>
      <c r="E689" s="252" t="s">
        <v>366</v>
      </c>
      <c r="F689" s="252" t="s">
        <v>366</v>
      </c>
      <c r="G689" s="252" t="s">
        <v>366</v>
      </c>
      <c r="H689" s="252" t="s">
        <v>366</v>
      </c>
      <c r="I689" s="252" t="s">
        <v>366</v>
      </c>
      <c r="J689" s="252" t="s">
        <v>366</v>
      </c>
      <c r="K689" s="252" t="s">
        <v>366</v>
      </c>
      <c r="L689" s="252" t="s">
        <v>366</v>
      </c>
      <c r="M689" s="252" t="s">
        <v>366</v>
      </c>
      <c r="N689" s="252" t="s">
        <v>368</v>
      </c>
      <c r="O689" s="252" t="s">
        <v>368</v>
      </c>
      <c r="P689" s="252" t="s">
        <v>368</v>
      </c>
      <c r="Q689" s="252" t="s">
        <v>366</v>
      </c>
      <c r="R689" s="252" t="s">
        <v>367</v>
      </c>
      <c r="S689" s="252" t="s">
        <v>368</v>
      </c>
      <c r="T689" s="252" t="s">
        <v>366</v>
      </c>
      <c r="U689" s="252" t="s">
        <v>366</v>
      </c>
      <c r="V689" s="252" t="s">
        <v>366</v>
      </c>
    </row>
    <row r="690" spans="1:43">
      <c r="A690" s="253">
        <v>210886</v>
      </c>
      <c r="B690" s="252" t="s">
        <v>81</v>
      </c>
      <c r="C690" s="252" t="s">
        <v>366</v>
      </c>
      <c r="D690" s="252" t="s">
        <v>366</v>
      </c>
      <c r="E690" s="252" t="s">
        <v>366</v>
      </c>
      <c r="F690" s="252" t="s">
        <v>366</v>
      </c>
      <c r="G690" s="252" t="s">
        <v>366</v>
      </c>
      <c r="H690" s="252" t="s">
        <v>366</v>
      </c>
      <c r="I690" s="252" t="s">
        <v>366</v>
      </c>
      <c r="J690" s="252" t="s">
        <v>368</v>
      </c>
      <c r="K690" s="252" t="s">
        <v>366</v>
      </c>
      <c r="L690" s="252" t="s">
        <v>366</v>
      </c>
      <c r="M690" s="252" t="s">
        <v>368</v>
      </c>
      <c r="N690" s="252" t="s">
        <v>366</v>
      </c>
      <c r="O690" s="252" t="s">
        <v>366</v>
      </c>
      <c r="P690" s="252" t="s">
        <v>366</v>
      </c>
      <c r="Q690" s="252" t="s">
        <v>368</v>
      </c>
      <c r="R690" s="252" t="s">
        <v>366</v>
      </c>
      <c r="S690" s="252" t="s">
        <v>368</v>
      </c>
      <c r="T690" s="252" t="s">
        <v>366</v>
      </c>
      <c r="U690" s="252" t="s">
        <v>366</v>
      </c>
      <c r="V690" s="252" t="s">
        <v>366</v>
      </c>
    </row>
    <row r="691" spans="1:43">
      <c r="A691" s="253">
        <v>211125</v>
      </c>
      <c r="B691" s="252" t="s">
        <v>81</v>
      </c>
      <c r="C691" s="252" t="s">
        <v>366</v>
      </c>
      <c r="D691" s="252" t="s">
        <v>368</v>
      </c>
      <c r="E691" s="252" t="s">
        <v>366</v>
      </c>
      <c r="F691" s="252" t="s">
        <v>366</v>
      </c>
      <c r="G691" s="252" t="s">
        <v>368</v>
      </c>
      <c r="H691" s="252" t="s">
        <v>367</v>
      </c>
      <c r="I691" s="252" t="s">
        <v>368</v>
      </c>
      <c r="J691" s="252" t="s">
        <v>366</v>
      </c>
      <c r="K691" s="252" t="s">
        <v>366</v>
      </c>
      <c r="L691" s="252" t="s">
        <v>366</v>
      </c>
      <c r="M691" s="252" t="s">
        <v>366</v>
      </c>
      <c r="N691" s="252" t="s">
        <v>366</v>
      </c>
      <c r="O691" s="252" t="s">
        <v>366</v>
      </c>
      <c r="P691" s="252" t="s">
        <v>367</v>
      </c>
      <c r="Q691" s="252" t="s">
        <v>367</v>
      </c>
      <c r="R691" s="252" t="s">
        <v>367</v>
      </c>
      <c r="S691" s="252" t="s">
        <v>366</v>
      </c>
      <c r="T691" s="252" t="s">
        <v>366</v>
      </c>
      <c r="U691" s="252" t="s">
        <v>366</v>
      </c>
      <c r="V691" s="252" t="s">
        <v>366</v>
      </c>
    </row>
    <row r="692" spans="1:43">
      <c r="A692" s="252">
        <v>210468</v>
      </c>
      <c r="B692" s="252" t="s">
        <v>81</v>
      </c>
      <c r="C692" s="252" t="s">
        <v>368</v>
      </c>
      <c r="D692" s="252" t="s">
        <v>368</v>
      </c>
      <c r="E692" s="252" t="s">
        <v>366</v>
      </c>
      <c r="F692" s="252" t="s">
        <v>368</v>
      </c>
      <c r="G692" s="252" t="s">
        <v>367</v>
      </c>
      <c r="H692" s="252" t="s">
        <v>367</v>
      </c>
      <c r="I692" s="252" t="s">
        <v>368</v>
      </c>
      <c r="J692" s="252" t="s">
        <v>366</v>
      </c>
      <c r="K692" s="252" t="s">
        <v>368</v>
      </c>
      <c r="L692" s="252" t="s">
        <v>366</v>
      </c>
      <c r="M692" s="252" t="s">
        <v>366</v>
      </c>
      <c r="N692" s="252" t="s">
        <v>366</v>
      </c>
      <c r="O692" s="252" t="s">
        <v>366</v>
      </c>
      <c r="P692" s="252" t="s">
        <v>367</v>
      </c>
      <c r="Q692" s="252" t="s">
        <v>366</v>
      </c>
      <c r="R692" s="252" t="s">
        <v>367</v>
      </c>
      <c r="S692" s="252" t="s">
        <v>366</v>
      </c>
      <c r="T692" s="252" t="s">
        <v>366</v>
      </c>
      <c r="U692" s="252" t="s">
        <v>366</v>
      </c>
      <c r="V692" s="252" t="s">
        <v>366</v>
      </c>
    </row>
    <row r="693" spans="1:43">
      <c r="A693" s="252">
        <v>210861</v>
      </c>
      <c r="B693" s="252" t="s">
        <v>81</v>
      </c>
      <c r="C693" s="252" t="s">
        <v>366</v>
      </c>
      <c r="D693" s="252" t="s">
        <v>366</v>
      </c>
      <c r="E693" s="252" t="s">
        <v>366</v>
      </c>
      <c r="F693" s="252" t="s">
        <v>366</v>
      </c>
      <c r="G693" s="252" t="s">
        <v>366</v>
      </c>
      <c r="H693" s="252" t="s">
        <v>368</v>
      </c>
      <c r="I693" s="252" t="s">
        <v>368</v>
      </c>
      <c r="J693" s="252" t="s">
        <v>366</v>
      </c>
      <c r="K693" s="252" t="s">
        <v>366</v>
      </c>
      <c r="L693" s="252" t="s">
        <v>366</v>
      </c>
      <c r="M693" s="252" t="s">
        <v>366</v>
      </c>
      <c r="N693" s="252" t="s">
        <v>366</v>
      </c>
      <c r="O693" s="252" t="s">
        <v>366</v>
      </c>
      <c r="P693" s="252" t="s">
        <v>367</v>
      </c>
      <c r="Q693" s="252" t="s">
        <v>366</v>
      </c>
      <c r="R693" s="252" t="s">
        <v>367</v>
      </c>
      <c r="S693" s="252" t="s">
        <v>366</v>
      </c>
      <c r="T693" s="252" t="s">
        <v>366</v>
      </c>
      <c r="U693" s="252" t="s">
        <v>366</v>
      </c>
      <c r="V693" s="252" t="s">
        <v>366</v>
      </c>
    </row>
    <row r="694" spans="1:43">
      <c r="A694" s="253">
        <v>208618</v>
      </c>
      <c r="B694" s="252" t="s">
        <v>81</v>
      </c>
      <c r="C694" s="252" t="s">
        <v>366</v>
      </c>
      <c r="D694" s="252" t="s">
        <v>368</v>
      </c>
      <c r="E694" s="252" t="s">
        <v>368</v>
      </c>
      <c r="F694" s="252" t="s">
        <v>368</v>
      </c>
      <c r="G694" s="252" t="s">
        <v>368</v>
      </c>
      <c r="H694" s="252" t="s">
        <v>368</v>
      </c>
      <c r="I694" s="252" t="s">
        <v>368</v>
      </c>
      <c r="J694" s="252" t="s">
        <v>366</v>
      </c>
      <c r="K694" s="252" t="s">
        <v>366</v>
      </c>
      <c r="L694" s="252" t="s">
        <v>366</v>
      </c>
      <c r="M694" s="252" t="s">
        <v>368</v>
      </c>
      <c r="N694" s="252" t="s">
        <v>368</v>
      </c>
      <c r="O694" s="252" t="s">
        <v>368</v>
      </c>
      <c r="P694" s="252" t="s">
        <v>366</v>
      </c>
      <c r="Q694" s="252" t="s">
        <v>366</v>
      </c>
      <c r="R694" s="252" t="s">
        <v>367</v>
      </c>
      <c r="S694" s="252" t="s">
        <v>366</v>
      </c>
      <c r="T694" s="252" t="s">
        <v>366</v>
      </c>
      <c r="U694" s="252" t="s">
        <v>366</v>
      </c>
      <c r="V694" s="252" t="s">
        <v>366</v>
      </c>
    </row>
    <row r="695" spans="1:43">
      <c r="A695" s="252">
        <v>201614</v>
      </c>
      <c r="B695" s="252" t="s">
        <v>81</v>
      </c>
      <c r="C695" s="252" t="s">
        <v>366</v>
      </c>
      <c r="D695" s="252" t="s">
        <v>366</v>
      </c>
      <c r="E695" s="252" t="s">
        <v>366</v>
      </c>
      <c r="F695" s="252" t="s">
        <v>366</v>
      </c>
      <c r="G695" s="252" t="s">
        <v>366</v>
      </c>
      <c r="H695" s="252" t="s">
        <v>368</v>
      </c>
      <c r="I695" s="252" t="s">
        <v>368</v>
      </c>
      <c r="J695" s="252" t="s">
        <v>368</v>
      </c>
      <c r="K695" s="252" t="s">
        <v>366</v>
      </c>
      <c r="L695" s="252" t="s">
        <v>368</v>
      </c>
      <c r="M695" s="252" t="s">
        <v>366</v>
      </c>
      <c r="N695" s="252" t="s">
        <v>366</v>
      </c>
      <c r="O695" s="252" t="s">
        <v>368</v>
      </c>
      <c r="P695" s="252" t="s">
        <v>366</v>
      </c>
      <c r="Q695" s="252" t="s">
        <v>366</v>
      </c>
      <c r="R695" s="252" t="s">
        <v>367</v>
      </c>
      <c r="S695" s="252" t="s">
        <v>366</v>
      </c>
      <c r="T695" s="252" t="s">
        <v>366</v>
      </c>
      <c r="U695" s="252" t="s">
        <v>366</v>
      </c>
      <c r="V695" s="252" t="s">
        <v>366</v>
      </c>
    </row>
    <row r="696" spans="1:43">
      <c r="A696" s="252">
        <v>211245</v>
      </c>
      <c r="B696" s="252" t="s">
        <v>81</v>
      </c>
      <c r="C696" s="252" t="s">
        <v>366</v>
      </c>
      <c r="D696" s="252" t="s">
        <v>368</v>
      </c>
      <c r="E696" s="252" t="s">
        <v>366</v>
      </c>
      <c r="F696" s="252" t="s">
        <v>366</v>
      </c>
      <c r="G696" s="252" t="s">
        <v>367</v>
      </c>
      <c r="H696" s="252" t="s">
        <v>368</v>
      </c>
      <c r="I696" s="252" t="s">
        <v>366</v>
      </c>
      <c r="J696" s="252" t="s">
        <v>366</v>
      </c>
      <c r="K696" s="252" t="s">
        <v>366</v>
      </c>
      <c r="L696" s="252" t="s">
        <v>368</v>
      </c>
      <c r="M696" s="252" t="s">
        <v>366</v>
      </c>
      <c r="N696" s="252" t="s">
        <v>368</v>
      </c>
      <c r="O696" s="252" t="s">
        <v>366</v>
      </c>
      <c r="P696" s="252" t="s">
        <v>367</v>
      </c>
      <c r="Q696" s="252" t="s">
        <v>366</v>
      </c>
      <c r="R696" s="252" t="s">
        <v>368</v>
      </c>
      <c r="S696" s="252" t="s">
        <v>366</v>
      </c>
      <c r="T696" s="252" t="s">
        <v>366</v>
      </c>
      <c r="U696" s="252" t="s">
        <v>366</v>
      </c>
      <c r="V696" s="252" t="s">
        <v>366</v>
      </c>
    </row>
    <row r="697" spans="1:43">
      <c r="A697" s="252">
        <v>210894</v>
      </c>
      <c r="B697" s="252" t="s">
        <v>81</v>
      </c>
      <c r="C697" s="252" t="s">
        <v>368</v>
      </c>
      <c r="D697" s="252" t="s">
        <v>368</v>
      </c>
      <c r="E697" s="252" t="s">
        <v>366</v>
      </c>
      <c r="F697" s="252" t="s">
        <v>366</v>
      </c>
      <c r="G697" s="252" t="s">
        <v>366</v>
      </c>
      <c r="H697" s="252" t="s">
        <v>368</v>
      </c>
      <c r="I697" s="252" t="s">
        <v>368</v>
      </c>
      <c r="J697" s="252" t="s">
        <v>368</v>
      </c>
      <c r="K697" s="252" t="s">
        <v>366</v>
      </c>
      <c r="L697" s="252" t="s">
        <v>366</v>
      </c>
      <c r="M697" s="252" t="s">
        <v>366</v>
      </c>
      <c r="N697" s="252" t="s">
        <v>366</v>
      </c>
      <c r="O697" s="252" t="s">
        <v>366</v>
      </c>
      <c r="P697" s="252" t="s">
        <v>366</v>
      </c>
      <c r="Q697" s="252" t="s">
        <v>366</v>
      </c>
      <c r="R697" s="252" t="s">
        <v>368</v>
      </c>
      <c r="S697" s="252" t="s">
        <v>366</v>
      </c>
      <c r="T697" s="252" t="s">
        <v>366</v>
      </c>
      <c r="U697" s="252" t="s">
        <v>366</v>
      </c>
      <c r="V697" s="252" t="s">
        <v>366</v>
      </c>
    </row>
    <row r="698" spans="1:43">
      <c r="A698" s="252">
        <v>212956</v>
      </c>
      <c r="B698" s="252" t="s">
        <v>81</v>
      </c>
      <c r="C698" s="252" t="s">
        <v>368</v>
      </c>
      <c r="D698" s="252" t="s">
        <v>368</v>
      </c>
      <c r="E698" s="252" t="s">
        <v>368</v>
      </c>
      <c r="F698" s="252" t="s">
        <v>366</v>
      </c>
      <c r="G698" s="252" t="s">
        <v>368</v>
      </c>
      <c r="H698" s="252" t="s">
        <v>366</v>
      </c>
      <c r="I698" s="252" t="s">
        <v>368</v>
      </c>
      <c r="J698" s="252" t="s">
        <v>368</v>
      </c>
      <c r="K698" s="252" t="s">
        <v>368</v>
      </c>
      <c r="L698" s="252" t="s">
        <v>366</v>
      </c>
      <c r="M698" s="252" t="s">
        <v>368</v>
      </c>
      <c r="N698" s="252" t="s">
        <v>368</v>
      </c>
      <c r="O698" s="252" t="s">
        <v>368</v>
      </c>
      <c r="P698" s="252" t="s">
        <v>368</v>
      </c>
      <c r="Q698" s="252" t="s">
        <v>368</v>
      </c>
      <c r="R698" s="252" t="s">
        <v>366</v>
      </c>
      <c r="S698" s="252" t="s">
        <v>366</v>
      </c>
      <c r="T698" s="252" t="s">
        <v>366</v>
      </c>
      <c r="U698" s="252" t="s">
        <v>366</v>
      </c>
      <c r="V698" s="252" t="s">
        <v>366</v>
      </c>
    </row>
    <row r="699" spans="1:43">
      <c r="A699" s="253">
        <v>206639</v>
      </c>
      <c r="B699" s="252" t="s">
        <v>81</v>
      </c>
      <c r="C699" s="252" t="s">
        <v>366</v>
      </c>
      <c r="D699" s="252" t="s">
        <v>366</v>
      </c>
      <c r="E699" s="252" t="s">
        <v>366</v>
      </c>
      <c r="F699" s="252" t="s">
        <v>366</v>
      </c>
      <c r="G699" s="252" t="s">
        <v>366</v>
      </c>
      <c r="H699" s="252" t="s">
        <v>368</v>
      </c>
      <c r="I699" s="252" t="s">
        <v>366</v>
      </c>
      <c r="J699" s="252" t="s">
        <v>368</v>
      </c>
      <c r="K699" s="252" t="s">
        <v>366</v>
      </c>
      <c r="L699" s="252" t="s">
        <v>366</v>
      </c>
      <c r="M699" s="252" t="s">
        <v>368</v>
      </c>
      <c r="N699" s="252" t="s">
        <v>368</v>
      </c>
      <c r="O699" s="252" t="s">
        <v>366</v>
      </c>
      <c r="P699" s="252" t="s">
        <v>366</v>
      </c>
      <c r="Q699" s="252" t="s">
        <v>366</v>
      </c>
      <c r="R699" s="252" t="s">
        <v>366</v>
      </c>
      <c r="S699" s="252" t="s">
        <v>366</v>
      </c>
      <c r="T699" s="252" t="s">
        <v>366</v>
      </c>
      <c r="U699" s="252" t="s">
        <v>366</v>
      </c>
      <c r="V699" s="252" t="s">
        <v>366</v>
      </c>
    </row>
    <row r="700" spans="1:43">
      <c r="A700" s="253">
        <v>201923</v>
      </c>
      <c r="B700" s="252" t="s">
        <v>81</v>
      </c>
      <c r="C700" s="252" t="s">
        <v>366</v>
      </c>
      <c r="D700" s="252" t="s">
        <v>368</v>
      </c>
      <c r="E700" s="252" t="s">
        <v>366</v>
      </c>
      <c r="F700" s="252" t="s">
        <v>366</v>
      </c>
      <c r="G700" s="252" t="s">
        <v>366</v>
      </c>
      <c r="H700" s="252" t="s">
        <v>368</v>
      </c>
      <c r="I700" s="252" t="s">
        <v>368</v>
      </c>
      <c r="J700" s="252" t="s">
        <v>366</v>
      </c>
      <c r="K700" s="252" t="s">
        <v>368</v>
      </c>
      <c r="L700" s="252" t="s">
        <v>366</v>
      </c>
      <c r="M700" s="252" t="s">
        <v>366</v>
      </c>
      <c r="N700" s="252" t="s">
        <v>366</v>
      </c>
      <c r="O700" s="252" t="s">
        <v>366</v>
      </c>
      <c r="P700" s="252" t="s">
        <v>366</v>
      </c>
      <c r="Q700" s="252" t="s">
        <v>366</v>
      </c>
      <c r="R700" s="252" t="s">
        <v>366</v>
      </c>
      <c r="S700" s="252" t="s">
        <v>366</v>
      </c>
      <c r="T700" s="252" t="s">
        <v>366</v>
      </c>
      <c r="U700" s="252" t="s">
        <v>366</v>
      </c>
      <c r="V700" s="252" t="s">
        <v>366</v>
      </c>
    </row>
    <row r="701" spans="1:43">
      <c r="A701" s="253">
        <v>205797</v>
      </c>
      <c r="B701" s="252" t="s">
        <v>81</v>
      </c>
      <c r="C701" s="252" t="s">
        <v>366</v>
      </c>
      <c r="D701" s="252" t="s">
        <v>366</v>
      </c>
      <c r="E701" s="252" t="s">
        <v>366</v>
      </c>
      <c r="F701" s="252" t="s">
        <v>366</v>
      </c>
      <c r="G701" s="252" t="s">
        <v>366</v>
      </c>
      <c r="H701" s="252" t="s">
        <v>368</v>
      </c>
      <c r="I701" s="252" t="s">
        <v>366</v>
      </c>
      <c r="J701" s="252" t="s">
        <v>366</v>
      </c>
      <c r="K701" s="252" t="s">
        <v>366</v>
      </c>
      <c r="L701" s="252" t="s">
        <v>366</v>
      </c>
      <c r="M701" s="252" t="s">
        <v>366</v>
      </c>
      <c r="N701" s="252" t="s">
        <v>366</v>
      </c>
      <c r="O701" s="252" t="s">
        <v>366</v>
      </c>
      <c r="P701" s="252" t="s">
        <v>366</v>
      </c>
      <c r="Q701" s="252" t="s">
        <v>366</v>
      </c>
      <c r="R701" s="252" t="s">
        <v>366</v>
      </c>
      <c r="S701" s="252" t="s">
        <v>366</v>
      </c>
      <c r="T701" s="252" t="s">
        <v>366</v>
      </c>
      <c r="U701" s="252" t="s">
        <v>366</v>
      </c>
      <c r="V701" s="252" t="s">
        <v>366</v>
      </c>
    </row>
    <row r="702" spans="1:43">
      <c r="A702" s="252">
        <v>202648</v>
      </c>
      <c r="B702" s="252" t="s">
        <v>81</v>
      </c>
      <c r="C702" s="252" t="s">
        <v>366</v>
      </c>
      <c r="D702" s="252" t="s">
        <v>366</v>
      </c>
      <c r="E702" s="252" t="s">
        <v>366</v>
      </c>
      <c r="F702" s="252" t="s">
        <v>366</v>
      </c>
      <c r="G702" s="252" t="s">
        <v>366</v>
      </c>
      <c r="H702" s="252" t="s">
        <v>368</v>
      </c>
      <c r="I702" s="252" t="s">
        <v>366</v>
      </c>
      <c r="J702" s="252" t="s">
        <v>366</v>
      </c>
      <c r="K702" s="252" t="s">
        <v>366</v>
      </c>
      <c r="L702" s="252" t="s">
        <v>366</v>
      </c>
      <c r="M702" s="252" t="s">
        <v>366</v>
      </c>
      <c r="N702" s="252" t="s">
        <v>366</v>
      </c>
      <c r="O702" s="252" t="s">
        <v>366</v>
      </c>
      <c r="P702" s="252" t="s">
        <v>366</v>
      </c>
      <c r="Q702" s="252" t="s">
        <v>366</v>
      </c>
      <c r="R702" s="252" t="s">
        <v>366</v>
      </c>
      <c r="S702" s="252" t="s">
        <v>366</v>
      </c>
      <c r="T702" s="252" t="s">
        <v>366</v>
      </c>
      <c r="U702" s="252" t="s">
        <v>366</v>
      </c>
      <c r="V702" s="252" t="s">
        <v>366</v>
      </c>
    </row>
    <row r="703" spans="1:43">
      <c r="A703" s="253">
        <v>209930</v>
      </c>
      <c r="B703" s="252" t="s">
        <v>81</v>
      </c>
      <c r="C703" s="252" t="s">
        <v>366</v>
      </c>
      <c r="D703" s="252" t="s">
        <v>366</v>
      </c>
      <c r="E703" s="252" t="s">
        <v>368</v>
      </c>
      <c r="F703" s="252" t="s">
        <v>368</v>
      </c>
      <c r="G703" s="252" t="s">
        <v>366</v>
      </c>
      <c r="H703" s="252" t="s">
        <v>366</v>
      </c>
      <c r="I703" s="252" t="s">
        <v>366</v>
      </c>
      <c r="J703" s="252" t="s">
        <v>366</v>
      </c>
      <c r="K703" s="252" t="s">
        <v>366</v>
      </c>
      <c r="L703" s="252" t="s">
        <v>366</v>
      </c>
      <c r="M703" s="252" t="s">
        <v>366</v>
      </c>
      <c r="N703" s="252" t="s">
        <v>366</v>
      </c>
      <c r="O703" s="252" t="s">
        <v>366</v>
      </c>
      <c r="P703" s="252" t="s">
        <v>366</v>
      </c>
      <c r="Q703" s="252" t="s">
        <v>366</v>
      </c>
      <c r="R703" s="252" t="s">
        <v>366</v>
      </c>
      <c r="S703" s="252" t="s">
        <v>366</v>
      </c>
      <c r="T703" s="252" t="s">
        <v>366</v>
      </c>
      <c r="U703" s="252" t="s">
        <v>366</v>
      </c>
      <c r="V703" s="252" t="s">
        <v>366</v>
      </c>
    </row>
    <row r="704" spans="1:43">
      <c r="A704" s="272">
        <v>213054</v>
      </c>
      <c r="B704" s="252" t="s">
        <v>81</v>
      </c>
      <c r="C704" s="272" t="s">
        <v>367</v>
      </c>
      <c r="D704" s="272" t="s">
        <v>368</v>
      </c>
      <c r="E704" s="272" t="s">
        <v>368</v>
      </c>
      <c r="F704" s="272" t="s">
        <v>366</v>
      </c>
      <c r="G704" s="272" t="s">
        <v>368</v>
      </c>
      <c r="H704" s="272" t="s">
        <v>367</v>
      </c>
      <c r="I704" s="272" t="s">
        <v>368</v>
      </c>
      <c r="J704" s="272" t="s">
        <v>367</v>
      </c>
      <c r="K704" s="272" t="s">
        <v>368</v>
      </c>
      <c r="L704" s="272" t="s">
        <v>367</v>
      </c>
      <c r="M704" s="272" t="s">
        <v>367</v>
      </c>
      <c r="N704" s="272" t="s">
        <v>367</v>
      </c>
      <c r="O704" s="272" t="s">
        <v>367</v>
      </c>
      <c r="P704" s="272" t="s">
        <v>367</v>
      </c>
      <c r="Q704" s="272" t="s">
        <v>367</v>
      </c>
      <c r="R704" s="272" t="s">
        <v>367</v>
      </c>
      <c r="S704" s="272" t="s">
        <v>367</v>
      </c>
      <c r="T704" s="272" t="s">
        <v>367</v>
      </c>
      <c r="U704" s="272" t="s">
        <v>367</v>
      </c>
      <c r="V704" s="272" t="s">
        <v>367</v>
      </c>
      <c r="W704" s="272"/>
      <c r="X704" s="272"/>
      <c r="Y704" s="272"/>
      <c r="Z704" s="272"/>
      <c r="AA704" s="272"/>
      <c r="AB704" s="272"/>
      <c r="AC704" s="272"/>
      <c r="AD704" s="272"/>
      <c r="AE704" s="272"/>
      <c r="AF704" s="272"/>
      <c r="AG704" s="272"/>
      <c r="AH704" s="272"/>
      <c r="AI704" s="272"/>
      <c r="AJ704" s="272"/>
      <c r="AK704" s="272"/>
      <c r="AL704" s="272"/>
      <c r="AM704" s="272"/>
      <c r="AN704" s="272"/>
      <c r="AO704" s="272"/>
      <c r="AP704" s="272"/>
      <c r="AQ704" s="272"/>
    </row>
    <row r="705" spans="1:43">
      <c r="A705" s="272">
        <v>213049</v>
      </c>
      <c r="B705" s="252" t="s">
        <v>81</v>
      </c>
      <c r="C705" s="272" t="s">
        <v>368</v>
      </c>
      <c r="D705" s="272" t="s">
        <v>368</v>
      </c>
      <c r="E705" s="272" t="s">
        <v>368</v>
      </c>
      <c r="F705" s="272" t="s">
        <v>368</v>
      </c>
      <c r="G705" s="272" t="s">
        <v>368</v>
      </c>
      <c r="H705" s="272" t="s">
        <v>368</v>
      </c>
      <c r="I705" s="272" t="s">
        <v>368</v>
      </c>
      <c r="J705" s="272" t="s">
        <v>368</v>
      </c>
      <c r="K705" s="272" t="s">
        <v>368</v>
      </c>
      <c r="L705" s="272" t="s">
        <v>368</v>
      </c>
      <c r="M705" s="272" t="s">
        <v>367</v>
      </c>
      <c r="N705" s="272" t="s">
        <v>367</v>
      </c>
      <c r="O705" s="272" t="s">
        <v>367</v>
      </c>
      <c r="P705" s="272" t="s">
        <v>367</v>
      </c>
      <c r="Q705" s="272" t="s">
        <v>367</v>
      </c>
      <c r="R705" s="272" t="s">
        <v>367</v>
      </c>
      <c r="S705" s="272" t="s">
        <v>367</v>
      </c>
      <c r="T705" s="272" t="s">
        <v>367</v>
      </c>
      <c r="U705" s="272" t="s">
        <v>367</v>
      </c>
      <c r="V705" s="272" t="s">
        <v>367</v>
      </c>
      <c r="W705" s="272"/>
      <c r="X705" s="272"/>
      <c r="Y705" s="272"/>
      <c r="Z705" s="272"/>
      <c r="AA705" s="272"/>
      <c r="AB705" s="272"/>
      <c r="AC705" s="272"/>
      <c r="AD705" s="272"/>
      <c r="AE705" s="272"/>
      <c r="AF705" s="272"/>
      <c r="AG705" s="272"/>
      <c r="AH705" s="272"/>
      <c r="AI705" s="272"/>
      <c r="AJ705" s="272"/>
      <c r="AK705" s="272"/>
      <c r="AL705" s="272"/>
      <c r="AM705" s="272"/>
      <c r="AN705" s="272"/>
      <c r="AO705" s="272"/>
      <c r="AP705" s="272"/>
      <c r="AQ705" s="272"/>
    </row>
    <row r="706" spans="1:43">
      <c r="A706" s="272">
        <v>213042</v>
      </c>
      <c r="B706" s="252" t="s">
        <v>81</v>
      </c>
      <c r="C706" s="272" t="s">
        <v>368</v>
      </c>
      <c r="D706" s="272" t="s">
        <v>368</v>
      </c>
      <c r="E706" s="272" t="s">
        <v>366</v>
      </c>
      <c r="F706" s="272" t="s">
        <v>366</v>
      </c>
      <c r="G706" s="272" t="s">
        <v>367</v>
      </c>
      <c r="H706" s="272" t="s">
        <v>367</v>
      </c>
      <c r="I706" s="272" t="s">
        <v>368</v>
      </c>
      <c r="J706" s="272" t="s">
        <v>368</v>
      </c>
      <c r="K706" s="272" t="s">
        <v>366</v>
      </c>
      <c r="L706" s="272" t="s">
        <v>366</v>
      </c>
      <c r="M706" s="272" t="s">
        <v>367</v>
      </c>
      <c r="N706" s="272" t="s">
        <v>367</v>
      </c>
      <c r="O706" s="272" t="s">
        <v>367</v>
      </c>
      <c r="P706" s="272" t="s">
        <v>367</v>
      </c>
      <c r="Q706" s="272" t="s">
        <v>367</v>
      </c>
      <c r="R706" s="272" t="s">
        <v>367</v>
      </c>
      <c r="S706" s="272" t="s">
        <v>367</v>
      </c>
      <c r="T706" s="272" t="s">
        <v>367</v>
      </c>
      <c r="U706" s="272" t="s">
        <v>367</v>
      </c>
      <c r="V706" s="272" t="s">
        <v>367</v>
      </c>
      <c r="W706" s="272"/>
      <c r="X706" s="272"/>
      <c r="Y706" s="272"/>
      <c r="Z706" s="272"/>
      <c r="AA706" s="272"/>
      <c r="AB706" s="272"/>
      <c r="AC706" s="272"/>
      <c r="AD706" s="272"/>
      <c r="AE706" s="272"/>
      <c r="AF706" s="272"/>
      <c r="AG706" s="272"/>
      <c r="AH706" s="272"/>
      <c r="AI706" s="272"/>
      <c r="AJ706" s="272"/>
      <c r="AK706" s="272"/>
      <c r="AL706" s="272"/>
      <c r="AM706" s="272"/>
      <c r="AN706" s="272"/>
      <c r="AO706" s="272"/>
      <c r="AP706" s="272"/>
      <c r="AQ706" s="272"/>
    </row>
    <row r="707" spans="1:43">
      <c r="A707" s="272">
        <v>213026</v>
      </c>
      <c r="B707" s="252" t="s">
        <v>81</v>
      </c>
      <c r="C707" s="272" t="s">
        <v>368</v>
      </c>
      <c r="D707" s="272" t="s">
        <v>368</v>
      </c>
      <c r="E707" s="272" t="s">
        <v>368</v>
      </c>
      <c r="F707" s="272" t="s">
        <v>366</v>
      </c>
      <c r="G707" s="272" t="s">
        <v>367</v>
      </c>
      <c r="H707" s="272" t="s">
        <v>367</v>
      </c>
      <c r="I707" s="272" t="s">
        <v>368</v>
      </c>
      <c r="J707" s="272" t="s">
        <v>367</v>
      </c>
      <c r="K707" s="272" t="s">
        <v>368</v>
      </c>
      <c r="L707" s="272" t="s">
        <v>367</v>
      </c>
      <c r="M707" s="272" t="s">
        <v>367</v>
      </c>
      <c r="N707" s="272" t="s">
        <v>368</v>
      </c>
      <c r="O707" s="272" t="s">
        <v>368</v>
      </c>
      <c r="P707" s="272" t="s">
        <v>367</v>
      </c>
      <c r="Q707" s="272" t="s">
        <v>367</v>
      </c>
      <c r="R707" s="272" t="s">
        <v>367</v>
      </c>
      <c r="S707" s="272" t="s">
        <v>367</v>
      </c>
      <c r="T707" s="272" t="s">
        <v>367</v>
      </c>
      <c r="U707" s="272" t="s">
        <v>367</v>
      </c>
      <c r="V707" s="272" t="s">
        <v>367</v>
      </c>
      <c r="W707" s="272"/>
      <c r="X707" s="272"/>
      <c r="Y707" s="272"/>
      <c r="Z707" s="272"/>
      <c r="AA707" s="272"/>
      <c r="AB707" s="272"/>
      <c r="AC707" s="272"/>
      <c r="AD707" s="272"/>
      <c r="AE707" s="272"/>
      <c r="AF707" s="272"/>
      <c r="AG707" s="272"/>
      <c r="AH707" s="272"/>
      <c r="AI707" s="272"/>
      <c r="AJ707" s="272"/>
      <c r="AK707" s="272"/>
      <c r="AL707" s="272"/>
      <c r="AM707" s="272"/>
      <c r="AN707" s="272"/>
      <c r="AO707" s="272"/>
      <c r="AP707" s="272"/>
      <c r="AQ707" s="272"/>
    </row>
    <row r="708" spans="1:43">
      <c r="A708" s="272">
        <v>213007</v>
      </c>
      <c r="B708" s="252" t="s">
        <v>81</v>
      </c>
      <c r="C708" s="272" t="s">
        <v>368</v>
      </c>
      <c r="D708" s="272" t="s">
        <v>368</v>
      </c>
      <c r="E708" s="272" t="s">
        <v>368</v>
      </c>
      <c r="F708" s="272" t="s">
        <v>368</v>
      </c>
      <c r="G708" s="272" t="s">
        <v>367</v>
      </c>
      <c r="H708" s="272" t="s">
        <v>367</v>
      </c>
      <c r="I708" s="272" t="s">
        <v>367</v>
      </c>
      <c r="J708" s="272" t="s">
        <v>368</v>
      </c>
      <c r="K708" s="272" t="s">
        <v>368</v>
      </c>
      <c r="L708" s="272" t="s">
        <v>368</v>
      </c>
      <c r="M708" s="272" t="s">
        <v>368</v>
      </c>
      <c r="N708" s="272" t="s">
        <v>368</v>
      </c>
      <c r="O708" s="272" t="s">
        <v>367</v>
      </c>
      <c r="P708" s="272" t="s">
        <v>367</v>
      </c>
      <c r="Q708" s="272" t="s">
        <v>367</v>
      </c>
      <c r="R708" s="272" t="s">
        <v>367</v>
      </c>
      <c r="S708" s="272" t="s">
        <v>367</v>
      </c>
      <c r="T708" s="272" t="s">
        <v>367</v>
      </c>
      <c r="U708" s="272" t="s">
        <v>367</v>
      </c>
      <c r="V708" s="272" t="s">
        <v>367</v>
      </c>
      <c r="W708" s="272"/>
      <c r="X708" s="272"/>
      <c r="Y708" s="272"/>
      <c r="Z708" s="272"/>
      <c r="AA708" s="272"/>
      <c r="AB708" s="272"/>
      <c r="AC708" s="272"/>
      <c r="AD708" s="272"/>
      <c r="AE708" s="272"/>
      <c r="AF708" s="272"/>
      <c r="AG708" s="272"/>
      <c r="AH708" s="272"/>
      <c r="AI708" s="272"/>
      <c r="AJ708" s="272"/>
      <c r="AK708" s="272"/>
      <c r="AL708" s="272"/>
      <c r="AM708" s="272"/>
      <c r="AN708" s="272"/>
      <c r="AO708" s="272"/>
      <c r="AP708" s="272"/>
      <c r="AQ708" s="272"/>
    </row>
    <row r="709" spans="1:43">
      <c r="A709" s="272">
        <v>212950</v>
      </c>
      <c r="B709" s="252" t="s">
        <v>81</v>
      </c>
      <c r="C709" s="272" t="s">
        <v>367</v>
      </c>
      <c r="D709" s="272" t="s">
        <v>368</v>
      </c>
      <c r="E709" s="272" t="s">
        <v>368</v>
      </c>
      <c r="F709" s="272" t="s">
        <v>368</v>
      </c>
      <c r="G709" s="272" t="s">
        <v>366</v>
      </c>
      <c r="H709" s="272" t="s">
        <v>367</v>
      </c>
      <c r="I709" s="272" t="s">
        <v>368</v>
      </c>
      <c r="J709" s="272" t="s">
        <v>368</v>
      </c>
      <c r="K709" s="272" t="s">
        <v>368</v>
      </c>
      <c r="L709" s="272" t="s">
        <v>367</v>
      </c>
      <c r="M709" s="272" t="s">
        <v>367</v>
      </c>
      <c r="N709" s="272" t="s">
        <v>367</v>
      </c>
      <c r="O709" s="272" t="s">
        <v>367</v>
      </c>
      <c r="P709" s="272" t="s">
        <v>367</v>
      </c>
      <c r="Q709" s="272" t="s">
        <v>367</v>
      </c>
      <c r="R709" s="272" t="s">
        <v>367</v>
      </c>
      <c r="S709" s="272" t="s">
        <v>367</v>
      </c>
      <c r="T709" s="272" t="s">
        <v>367</v>
      </c>
      <c r="U709" s="272" t="s">
        <v>367</v>
      </c>
      <c r="V709" s="272" t="s">
        <v>367</v>
      </c>
      <c r="W709" s="272"/>
      <c r="X709" s="272"/>
      <c r="Y709" s="272"/>
      <c r="Z709" s="272"/>
      <c r="AA709" s="272"/>
      <c r="AB709" s="272"/>
      <c r="AC709" s="272"/>
      <c r="AD709" s="272"/>
      <c r="AE709" s="272"/>
      <c r="AF709" s="272"/>
      <c r="AG709" s="272"/>
      <c r="AH709" s="272"/>
      <c r="AI709" s="272"/>
      <c r="AJ709" s="272"/>
      <c r="AK709" s="272"/>
      <c r="AL709" s="272"/>
      <c r="AM709" s="272"/>
      <c r="AN709" s="272"/>
      <c r="AO709" s="272"/>
      <c r="AP709" s="272"/>
      <c r="AQ709" s="272"/>
    </row>
    <row r="710" spans="1:43">
      <c r="A710" s="272">
        <v>212844</v>
      </c>
      <c r="B710" s="252" t="s">
        <v>81</v>
      </c>
      <c r="C710" s="272" t="s">
        <v>366</v>
      </c>
      <c r="D710" s="272" t="s">
        <v>368</v>
      </c>
      <c r="E710" s="272" t="s">
        <v>368</v>
      </c>
      <c r="F710" s="272" t="s">
        <v>367</v>
      </c>
      <c r="G710" s="272" t="s">
        <v>368</v>
      </c>
      <c r="H710" s="272" t="s">
        <v>368</v>
      </c>
      <c r="I710" s="272" t="s">
        <v>368</v>
      </c>
      <c r="J710" s="272" t="s">
        <v>368</v>
      </c>
      <c r="K710" s="272" t="s">
        <v>368</v>
      </c>
      <c r="L710" s="272" t="s">
        <v>366</v>
      </c>
      <c r="M710" s="272" t="s">
        <v>367</v>
      </c>
      <c r="N710" s="272" t="s">
        <v>367</v>
      </c>
      <c r="O710" s="272" t="s">
        <v>367</v>
      </c>
      <c r="P710" s="272" t="s">
        <v>367</v>
      </c>
      <c r="Q710" s="272" t="s">
        <v>367</v>
      </c>
      <c r="R710" s="272" t="s">
        <v>367</v>
      </c>
      <c r="S710" s="272" t="s">
        <v>367</v>
      </c>
      <c r="T710" s="272" t="s">
        <v>367</v>
      </c>
      <c r="U710" s="272" t="s">
        <v>367</v>
      </c>
      <c r="V710" s="272" t="s">
        <v>367</v>
      </c>
      <c r="W710" s="272"/>
      <c r="X710" s="272"/>
      <c r="Y710" s="272"/>
      <c r="Z710" s="272"/>
      <c r="AA710" s="272"/>
      <c r="AB710" s="272"/>
      <c r="AC710" s="272"/>
      <c r="AD710" s="272"/>
      <c r="AE710" s="272"/>
      <c r="AF710" s="272"/>
      <c r="AG710" s="272"/>
      <c r="AH710" s="272"/>
      <c r="AI710" s="272"/>
      <c r="AJ710" s="272"/>
      <c r="AK710" s="272"/>
      <c r="AL710" s="272"/>
      <c r="AM710" s="272"/>
      <c r="AN710" s="272"/>
      <c r="AO710" s="272"/>
      <c r="AP710" s="272"/>
      <c r="AQ710" s="272"/>
    </row>
    <row r="711" spans="1:43">
      <c r="A711" s="272">
        <v>212785</v>
      </c>
      <c r="B711" s="252" t="s">
        <v>81</v>
      </c>
      <c r="C711" s="272" t="s">
        <v>368</v>
      </c>
      <c r="D711" s="272" t="s">
        <v>366</v>
      </c>
      <c r="E711" s="272" t="s">
        <v>368</v>
      </c>
      <c r="F711" s="272" t="s">
        <v>366</v>
      </c>
      <c r="G711" s="272" t="s">
        <v>368</v>
      </c>
      <c r="H711" s="272" t="s">
        <v>368</v>
      </c>
      <c r="I711" s="272" t="s">
        <v>368</v>
      </c>
      <c r="J711" s="272" t="s">
        <v>367</v>
      </c>
      <c r="K711" s="272" t="s">
        <v>368</v>
      </c>
      <c r="L711" s="272" t="s">
        <v>368</v>
      </c>
      <c r="M711" s="272" t="s">
        <v>368</v>
      </c>
      <c r="N711" s="272" t="s">
        <v>368</v>
      </c>
      <c r="O711" s="272" t="s">
        <v>368</v>
      </c>
      <c r="P711" s="272" t="s">
        <v>367</v>
      </c>
      <c r="Q711" s="272" t="s">
        <v>368</v>
      </c>
      <c r="R711" s="272" t="s">
        <v>367</v>
      </c>
      <c r="S711" s="272" t="s">
        <v>367</v>
      </c>
      <c r="T711" s="272" t="s">
        <v>367</v>
      </c>
      <c r="U711" s="272" t="s">
        <v>367</v>
      </c>
      <c r="V711" s="272" t="s">
        <v>367</v>
      </c>
      <c r="W711" s="272"/>
      <c r="X711" s="272"/>
      <c r="Y711" s="272"/>
      <c r="Z711" s="272"/>
      <c r="AA711" s="272"/>
      <c r="AB711" s="272"/>
      <c r="AC711" s="272"/>
      <c r="AD711" s="272"/>
      <c r="AE711" s="272"/>
      <c r="AF711" s="272"/>
      <c r="AG711" s="272"/>
      <c r="AH711" s="272"/>
      <c r="AI711" s="272"/>
      <c r="AJ711" s="272"/>
      <c r="AK711" s="272"/>
      <c r="AL711" s="272"/>
      <c r="AM711" s="272"/>
      <c r="AN711" s="272"/>
      <c r="AO711" s="272"/>
      <c r="AP711" s="272"/>
      <c r="AQ711" s="272"/>
    </row>
    <row r="712" spans="1:43">
      <c r="A712" s="272">
        <v>212713</v>
      </c>
      <c r="B712" s="252" t="s">
        <v>81</v>
      </c>
      <c r="C712" s="272" t="s">
        <v>368</v>
      </c>
      <c r="D712" s="272" t="s">
        <v>368</v>
      </c>
      <c r="E712" s="272" t="s">
        <v>368</v>
      </c>
      <c r="F712" s="272" t="s">
        <v>368</v>
      </c>
      <c r="G712" s="272" t="s">
        <v>368</v>
      </c>
      <c r="H712" s="272" t="s">
        <v>368</v>
      </c>
      <c r="I712" s="272" t="s">
        <v>368</v>
      </c>
      <c r="J712" s="272" t="s">
        <v>368</v>
      </c>
      <c r="K712" s="272" t="s">
        <v>368</v>
      </c>
      <c r="L712" s="272" t="s">
        <v>368</v>
      </c>
      <c r="M712" s="272" t="s">
        <v>367</v>
      </c>
      <c r="N712" s="272" t="s">
        <v>367</v>
      </c>
      <c r="O712" s="272" t="s">
        <v>367</v>
      </c>
      <c r="P712" s="272" t="s">
        <v>367</v>
      </c>
      <c r="Q712" s="272" t="s">
        <v>367</v>
      </c>
      <c r="R712" s="272" t="s">
        <v>367</v>
      </c>
      <c r="S712" s="272" t="s">
        <v>367</v>
      </c>
      <c r="T712" s="272" t="s">
        <v>367</v>
      </c>
      <c r="U712" s="272" t="s">
        <v>367</v>
      </c>
      <c r="V712" s="272" t="s">
        <v>367</v>
      </c>
      <c r="W712" s="272"/>
      <c r="X712" s="272"/>
      <c r="Y712" s="272"/>
      <c r="Z712" s="272"/>
      <c r="AA712" s="272"/>
      <c r="AB712" s="272"/>
      <c r="AC712" s="272"/>
      <c r="AD712" s="272"/>
      <c r="AE712" s="272"/>
      <c r="AF712" s="272"/>
      <c r="AG712" s="272"/>
      <c r="AH712" s="272"/>
      <c r="AI712" s="272"/>
      <c r="AJ712" s="272"/>
      <c r="AK712" s="272"/>
      <c r="AL712" s="272"/>
      <c r="AM712" s="272"/>
      <c r="AN712" s="272"/>
      <c r="AO712" s="272"/>
      <c r="AP712" s="272"/>
      <c r="AQ712" s="272"/>
    </row>
    <row r="713" spans="1:43">
      <c r="A713" s="272">
        <v>212646</v>
      </c>
      <c r="B713" s="252" t="s">
        <v>81</v>
      </c>
      <c r="C713" s="272" t="s">
        <v>368</v>
      </c>
      <c r="D713" s="272" t="s">
        <v>368</v>
      </c>
      <c r="E713" s="272" t="s">
        <v>368</v>
      </c>
      <c r="F713" s="272" t="s">
        <v>368</v>
      </c>
      <c r="G713" s="272" t="s">
        <v>368</v>
      </c>
      <c r="H713" s="272" t="s">
        <v>368</v>
      </c>
      <c r="I713" s="272" t="s">
        <v>368</v>
      </c>
      <c r="J713" s="272" t="s">
        <v>368</v>
      </c>
      <c r="K713" s="272" t="s">
        <v>368</v>
      </c>
      <c r="L713" s="272" t="s">
        <v>368</v>
      </c>
      <c r="M713" s="272" t="s">
        <v>367</v>
      </c>
      <c r="N713" s="272" t="s">
        <v>367</v>
      </c>
      <c r="O713" s="272" t="s">
        <v>367</v>
      </c>
      <c r="P713" s="272" t="s">
        <v>367</v>
      </c>
      <c r="Q713" s="272" t="s">
        <v>367</v>
      </c>
      <c r="R713" s="272" t="s">
        <v>367</v>
      </c>
      <c r="S713" s="272" t="s">
        <v>367</v>
      </c>
      <c r="T713" s="272" t="s">
        <v>367</v>
      </c>
      <c r="U713" s="272" t="s">
        <v>367</v>
      </c>
      <c r="V713" s="272" t="s">
        <v>367</v>
      </c>
      <c r="W713" s="272"/>
      <c r="X713" s="272"/>
      <c r="Y713" s="272"/>
      <c r="Z713" s="272"/>
      <c r="AA713" s="272"/>
      <c r="AB713" s="272"/>
      <c r="AC713" s="272"/>
      <c r="AD713" s="272"/>
      <c r="AE713" s="272"/>
      <c r="AF713" s="272"/>
      <c r="AG713" s="272"/>
      <c r="AH713" s="272"/>
      <c r="AI713" s="272"/>
      <c r="AJ713" s="272"/>
      <c r="AK713" s="272"/>
      <c r="AL713" s="272"/>
      <c r="AM713" s="272"/>
      <c r="AN713" s="272"/>
      <c r="AO713" s="272"/>
      <c r="AP713" s="272"/>
      <c r="AQ713" s="272"/>
    </row>
    <row r="714" spans="1:43">
      <c r="A714" s="272">
        <v>212583</v>
      </c>
      <c r="B714" s="252" t="s">
        <v>81</v>
      </c>
      <c r="C714" s="272" t="s">
        <v>368</v>
      </c>
      <c r="D714" s="272" t="s">
        <v>368</v>
      </c>
      <c r="E714" s="272" t="s">
        <v>366</v>
      </c>
      <c r="F714" s="272" t="s">
        <v>368</v>
      </c>
      <c r="G714" s="272" t="s">
        <v>368</v>
      </c>
      <c r="H714" s="272" t="s">
        <v>367</v>
      </c>
      <c r="I714" s="272" t="s">
        <v>368</v>
      </c>
      <c r="J714" s="272" t="s">
        <v>366</v>
      </c>
      <c r="K714" s="272" t="s">
        <v>368</v>
      </c>
      <c r="L714" s="272" t="s">
        <v>368</v>
      </c>
      <c r="M714" s="272" t="s">
        <v>368</v>
      </c>
      <c r="N714" s="272" t="s">
        <v>368</v>
      </c>
      <c r="O714" s="272" t="s">
        <v>368</v>
      </c>
      <c r="P714" s="272" t="s">
        <v>367</v>
      </c>
      <c r="Q714" s="272" t="s">
        <v>367</v>
      </c>
      <c r="R714" s="272" t="s">
        <v>367</v>
      </c>
      <c r="S714" s="272" t="s">
        <v>367</v>
      </c>
      <c r="T714" s="272" t="s">
        <v>367</v>
      </c>
      <c r="U714" s="272" t="s">
        <v>367</v>
      </c>
      <c r="V714" s="272" t="s">
        <v>367</v>
      </c>
      <c r="W714" s="272"/>
      <c r="X714" s="272"/>
      <c r="Y714" s="272"/>
      <c r="Z714" s="272"/>
      <c r="AA714" s="272"/>
      <c r="AB714" s="272"/>
      <c r="AC714" s="272"/>
      <c r="AD714" s="272"/>
      <c r="AE714" s="272"/>
      <c r="AF714" s="272"/>
      <c r="AG714" s="272"/>
      <c r="AH714" s="272"/>
      <c r="AI714" s="272"/>
      <c r="AJ714" s="272"/>
      <c r="AK714" s="272"/>
      <c r="AL714" s="272"/>
      <c r="AM714" s="272"/>
      <c r="AN714" s="272"/>
      <c r="AO714" s="272"/>
      <c r="AP714" s="272"/>
      <c r="AQ714" s="272"/>
    </row>
    <row r="715" spans="1:43">
      <c r="A715" s="272">
        <v>212582</v>
      </c>
      <c r="B715" s="252" t="s">
        <v>81</v>
      </c>
      <c r="C715" s="272" t="s">
        <v>366</v>
      </c>
      <c r="D715" s="272" t="s">
        <v>368</v>
      </c>
      <c r="E715" s="272" t="s">
        <v>368</v>
      </c>
      <c r="F715" s="272" t="s">
        <v>367</v>
      </c>
      <c r="G715" s="272" t="s">
        <v>366</v>
      </c>
      <c r="H715" s="272" t="s">
        <v>368</v>
      </c>
      <c r="I715" s="272" t="s">
        <v>366</v>
      </c>
      <c r="J715" s="272" t="s">
        <v>368</v>
      </c>
      <c r="K715" s="272" t="s">
        <v>368</v>
      </c>
      <c r="L715" s="272" t="s">
        <v>368</v>
      </c>
      <c r="M715" s="272" t="s">
        <v>368</v>
      </c>
      <c r="N715" s="272" t="s">
        <v>368</v>
      </c>
      <c r="O715" s="272" t="s">
        <v>368</v>
      </c>
      <c r="P715" s="272" t="s">
        <v>368</v>
      </c>
      <c r="Q715" s="272" t="s">
        <v>368</v>
      </c>
      <c r="R715" s="272" t="s">
        <v>367</v>
      </c>
      <c r="S715" s="272" t="s">
        <v>367</v>
      </c>
      <c r="T715" s="272" t="s">
        <v>367</v>
      </c>
      <c r="U715" s="272" t="s">
        <v>367</v>
      </c>
      <c r="V715" s="272" t="s">
        <v>367</v>
      </c>
      <c r="W715" s="272"/>
      <c r="X715" s="272"/>
      <c r="Y715" s="272"/>
      <c r="Z715" s="272"/>
      <c r="AA715" s="272"/>
      <c r="AB715" s="272"/>
      <c r="AC715" s="272"/>
      <c r="AD715" s="272"/>
      <c r="AE715" s="272"/>
      <c r="AF715" s="272"/>
      <c r="AG715" s="272"/>
      <c r="AH715" s="272"/>
      <c r="AI715" s="272"/>
      <c r="AJ715" s="272"/>
      <c r="AK715" s="272"/>
      <c r="AL715" s="272"/>
      <c r="AM715" s="272"/>
      <c r="AN715" s="272"/>
      <c r="AO715" s="272"/>
      <c r="AP715" s="272"/>
      <c r="AQ715" s="272"/>
    </row>
    <row r="716" spans="1:43">
      <c r="A716" s="272">
        <v>212502</v>
      </c>
      <c r="B716" s="252" t="s">
        <v>81</v>
      </c>
      <c r="C716" s="272" t="s">
        <v>366</v>
      </c>
      <c r="D716" s="272" t="s">
        <v>368</v>
      </c>
      <c r="E716" s="272" t="s">
        <v>368</v>
      </c>
      <c r="F716" s="272" t="s">
        <v>368</v>
      </c>
      <c r="G716" s="272" t="s">
        <v>368</v>
      </c>
      <c r="H716" s="272" t="s">
        <v>367</v>
      </c>
      <c r="I716" s="272" t="s">
        <v>366</v>
      </c>
      <c r="J716" s="272" t="s">
        <v>368</v>
      </c>
      <c r="K716" s="272" t="s">
        <v>368</v>
      </c>
      <c r="L716" s="272" t="s">
        <v>367</v>
      </c>
      <c r="M716" s="272" t="s">
        <v>368</v>
      </c>
      <c r="N716" s="272" t="s">
        <v>368</v>
      </c>
      <c r="O716" s="272" t="s">
        <v>368</v>
      </c>
      <c r="P716" s="272" t="s">
        <v>367</v>
      </c>
      <c r="Q716" s="272" t="s">
        <v>367</v>
      </c>
      <c r="R716" s="272" t="s">
        <v>367</v>
      </c>
      <c r="S716" s="272" t="s">
        <v>367</v>
      </c>
      <c r="T716" s="272" t="s">
        <v>367</v>
      </c>
      <c r="U716" s="272" t="s">
        <v>367</v>
      </c>
      <c r="V716" s="272" t="s">
        <v>367</v>
      </c>
      <c r="W716" s="272"/>
      <c r="X716" s="272"/>
      <c r="Y716" s="272"/>
      <c r="Z716" s="272"/>
      <c r="AA716" s="272"/>
      <c r="AB716" s="272"/>
      <c r="AC716" s="272"/>
      <c r="AD716" s="272"/>
      <c r="AE716" s="272"/>
      <c r="AF716" s="272"/>
      <c r="AG716" s="272"/>
      <c r="AH716" s="272"/>
      <c r="AI716" s="272"/>
      <c r="AJ716" s="272"/>
      <c r="AK716" s="272"/>
      <c r="AL716" s="272"/>
      <c r="AM716" s="272"/>
      <c r="AN716" s="272"/>
      <c r="AO716" s="272"/>
      <c r="AP716" s="272"/>
      <c r="AQ716" s="272"/>
    </row>
    <row r="717" spans="1:43">
      <c r="A717" s="272">
        <v>212450</v>
      </c>
      <c r="B717" s="252" t="s">
        <v>81</v>
      </c>
      <c r="C717" s="272" t="s">
        <v>368</v>
      </c>
      <c r="D717" s="272" t="s">
        <v>368</v>
      </c>
      <c r="E717" s="272" t="s">
        <v>368</v>
      </c>
      <c r="F717" s="272" t="s">
        <v>368</v>
      </c>
      <c r="G717" s="272" t="s">
        <v>368</v>
      </c>
      <c r="H717" s="272" t="s">
        <v>368</v>
      </c>
      <c r="I717" s="272" t="s">
        <v>368</v>
      </c>
      <c r="J717" s="272" t="s">
        <v>368</v>
      </c>
      <c r="K717" s="272" t="s">
        <v>368</v>
      </c>
      <c r="L717" s="272" t="s">
        <v>368</v>
      </c>
      <c r="M717" s="272" t="s">
        <v>367</v>
      </c>
      <c r="N717" s="272" t="s">
        <v>367</v>
      </c>
      <c r="O717" s="272" t="s">
        <v>367</v>
      </c>
      <c r="P717" s="272" t="s">
        <v>367</v>
      </c>
      <c r="Q717" s="272" t="s">
        <v>367</v>
      </c>
      <c r="R717" s="272" t="s">
        <v>367</v>
      </c>
      <c r="S717" s="272" t="s">
        <v>367</v>
      </c>
      <c r="T717" s="272" t="s">
        <v>367</v>
      </c>
      <c r="U717" s="272" t="s">
        <v>367</v>
      </c>
      <c r="V717" s="272" t="s">
        <v>367</v>
      </c>
      <c r="W717" s="272"/>
      <c r="X717" s="272"/>
      <c r="Y717" s="272"/>
      <c r="Z717" s="272"/>
      <c r="AA717" s="272"/>
      <c r="AB717" s="272"/>
      <c r="AC717" s="272"/>
      <c r="AD717" s="272"/>
      <c r="AE717" s="272"/>
      <c r="AF717" s="272"/>
      <c r="AG717" s="272"/>
      <c r="AH717" s="272"/>
      <c r="AI717" s="272"/>
      <c r="AJ717" s="272"/>
      <c r="AK717" s="272"/>
      <c r="AL717" s="272"/>
      <c r="AM717" s="272"/>
      <c r="AN717" s="272"/>
      <c r="AO717" s="272"/>
      <c r="AP717" s="272"/>
      <c r="AQ717" s="272"/>
    </row>
    <row r="718" spans="1:43">
      <c r="A718" s="272">
        <v>212410</v>
      </c>
      <c r="B718" s="252" t="s">
        <v>81</v>
      </c>
      <c r="C718" s="272" t="s">
        <v>368</v>
      </c>
      <c r="D718" s="272" t="s">
        <v>368</v>
      </c>
      <c r="E718" s="272" t="s">
        <v>366</v>
      </c>
      <c r="F718" s="272" t="s">
        <v>368</v>
      </c>
      <c r="G718" s="272" t="s">
        <v>368</v>
      </c>
      <c r="H718" s="272" t="s">
        <v>367</v>
      </c>
      <c r="I718" s="272" t="s">
        <v>368</v>
      </c>
      <c r="J718" s="272" t="s">
        <v>368</v>
      </c>
      <c r="K718" s="272" t="s">
        <v>368</v>
      </c>
      <c r="L718" s="272" t="s">
        <v>368</v>
      </c>
      <c r="M718" s="272" t="s">
        <v>368</v>
      </c>
      <c r="N718" s="272" t="s">
        <v>368</v>
      </c>
      <c r="O718" s="272" t="s">
        <v>368</v>
      </c>
      <c r="P718" s="272" t="s">
        <v>367</v>
      </c>
      <c r="Q718" s="272" t="s">
        <v>368</v>
      </c>
      <c r="R718" s="272" t="s">
        <v>367</v>
      </c>
      <c r="S718" s="272" t="s">
        <v>367</v>
      </c>
      <c r="T718" s="272" t="s">
        <v>367</v>
      </c>
      <c r="U718" s="272" t="s">
        <v>367</v>
      </c>
      <c r="V718" s="272" t="s">
        <v>367</v>
      </c>
      <c r="W718" s="272"/>
      <c r="X718" s="272"/>
      <c r="Y718" s="272"/>
      <c r="Z718" s="272"/>
      <c r="AA718" s="272"/>
      <c r="AB718" s="272"/>
      <c r="AC718" s="272"/>
      <c r="AD718" s="272"/>
      <c r="AE718" s="272"/>
      <c r="AF718" s="272"/>
      <c r="AG718" s="272"/>
      <c r="AH718" s="272"/>
      <c r="AI718" s="272"/>
      <c r="AJ718" s="272"/>
      <c r="AK718" s="272"/>
      <c r="AL718" s="272"/>
      <c r="AM718" s="272"/>
      <c r="AN718" s="272"/>
      <c r="AO718" s="272"/>
      <c r="AP718" s="272"/>
      <c r="AQ718" s="272"/>
    </row>
    <row r="719" spans="1:43">
      <c r="A719" s="272">
        <v>212396</v>
      </c>
      <c r="B719" s="252" t="s">
        <v>81</v>
      </c>
      <c r="C719" s="272" t="s">
        <v>368</v>
      </c>
      <c r="D719" s="272" t="s">
        <v>368</v>
      </c>
      <c r="E719" s="272" t="s">
        <v>368</v>
      </c>
      <c r="F719" s="272" t="s">
        <v>368</v>
      </c>
      <c r="G719" s="272" t="s">
        <v>367</v>
      </c>
      <c r="H719" s="272" t="s">
        <v>368</v>
      </c>
      <c r="I719" s="272" t="s">
        <v>368</v>
      </c>
      <c r="J719" s="272" t="s">
        <v>368</v>
      </c>
      <c r="K719" s="272" t="s">
        <v>368</v>
      </c>
      <c r="L719" s="272" t="s">
        <v>368</v>
      </c>
      <c r="M719" s="272" t="s">
        <v>367</v>
      </c>
      <c r="N719" s="272" t="s">
        <v>367</v>
      </c>
      <c r="O719" s="272" t="s">
        <v>367</v>
      </c>
      <c r="P719" s="272" t="s">
        <v>367</v>
      </c>
      <c r="Q719" s="272" t="s">
        <v>367</v>
      </c>
      <c r="R719" s="272" t="s">
        <v>367</v>
      </c>
      <c r="S719" s="272" t="s">
        <v>367</v>
      </c>
      <c r="T719" s="272" t="s">
        <v>367</v>
      </c>
      <c r="U719" s="272" t="s">
        <v>367</v>
      </c>
      <c r="V719" s="272" t="s">
        <v>367</v>
      </c>
      <c r="W719" s="272"/>
      <c r="X719" s="272"/>
      <c r="Y719" s="272"/>
      <c r="Z719" s="272"/>
      <c r="AA719" s="272"/>
      <c r="AB719" s="272"/>
      <c r="AC719" s="272"/>
      <c r="AD719" s="272"/>
      <c r="AE719" s="272"/>
      <c r="AF719" s="272"/>
      <c r="AG719" s="272"/>
      <c r="AH719" s="272"/>
      <c r="AI719" s="272"/>
      <c r="AJ719" s="272"/>
      <c r="AK719" s="272"/>
      <c r="AL719" s="272"/>
      <c r="AM719" s="272"/>
      <c r="AN719" s="272"/>
      <c r="AO719" s="272"/>
      <c r="AP719" s="272"/>
      <c r="AQ719" s="272"/>
    </row>
    <row r="720" spans="1:43">
      <c r="A720" s="272">
        <v>212382</v>
      </c>
      <c r="B720" s="252" t="s">
        <v>81</v>
      </c>
      <c r="C720" s="272" t="s">
        <v>368</v>
      </c>
      <c r="D720" s="272" t="s">
        <v>368</v>
      </c>
      <c r="E720" s="272" t="s">
        <v>368</v>
      </c>
      <c r="F720" s="272" t="s">
        <v>368</v>
      </c>
      <c r="G720" s="272" t="s">
        <v>368</v>
      </c>
      <c r="H720" s="272" t="s">
        <v>368</v>
      </c>
      <c r="I720" s="272" t="s">
        <v>368</v>
      </c>
      <c r="J720" s="272" t="s">
        <v>368</v>
      </c>
      <c r="K720" s="272" t="s">
        <v>368</v>
      </c>
      <c r="L720" s="272" t="s">
        <v>368</v>
      </c>
      <c r="M720" s="272" t="s">
        <v>368</v>
      </c>
      <c r="N720" s="272" t="s">
        <v>368</v>
      </c>
      <c r="O720" s="272" t="s">
        <v>368</v>
      </c>
      <c r="P720" s="272" t="s">
        <v>368</v>
      </c>
      <c r="Q720" s="272" t="s">
        <v>368</v>
      </c>
      <c r="R720" s="272" t="s">
        <v>367</v>
      </c>
      <c r="S720" s="272" t="s">
        <v>367</v>
      </c>
      <c r="T720" s="272" t="s">
        <v>367</v>
      </c>
      <c r="U720" s="272" t="s">
        <v>367</v>
      </c>
      <c r="V720" s="272" t="s">
        <v>367</v>
      </c>
      <c r="W720" s="272"/>
      <c r="X720" s="272"/>
      <c r="Y720" s="272"/>
      <c r="Z720" s="272"/>
      <c r="AA720" s="272"/>
      <c r="AB720" s="272"/>
      <c r="AC720" s="272"/>
      <c r="AD720" s="272"/>
      <c r="AE720" s="272"/>
      <c r="AF720" s="272"/>
      <c r="AG720" s="272"/>
      <c r="AH720" s="272"/>
      <c r="AI720" s="272"/>
      <c r="AJ720" s="272"/>
      <c r="AK720" s="272"/>
      <c r="AL720" s="272"/>
      <c r="AM720" s="272"/>
      <c r="AN720" s="272"/>
      <c r="AO720" s="272"/>
      <c r="AP720" s="272"/>
      <c r="AQ720" s="272"/>
    </row>
    <row r="721" spans="1:43">
      <c r="A721" s="272">
        <v>212325</v>
      </c>
      <c r="B721" s="252" t="s">
        <v>81</v>
      </c>
      <c r="C721" s="272" t="s">
        <v>368</v>
      </c>
      <c r="D721" s="272" t="s">
        <v>368</v>
      </c>
      <c r="E721" s="272" t="s">
        <v>368</v>
      </c>
      <c r="F721" s="272" t="s">
        <v>368</v>
      </c>
      <c r="G721" s="272" t="s">
        <v>368</v>
      </c>
      <c r="H721" s="272" t="s">
        <v>367</v>
      </c>
      <c r="I721" s="272" t="s">
        <v>368</v>
      </c>
      <c r="J721" s="272" t="s">
        <v>367</v>
      </c>
      <c r="K721" s="272" t="s">
        <v>368</v>
      </c>
      <c r="L721" s="272" t="s">
        <v>367</v>
      </c>
      <c r="M721" s="272" t="s">
        <v>367</v>
      </c>
      <c r="N721" s="272" t="s">
        <v>367</v>
      </c>
      <c r="O721" s="272" t="s">
        <v>367</v>
      </c>
      <c r="P721" s="272" t="s">
        <v>367</v>
      </c>
      <c r="Q721" s="272" t="s">
        <v>367</v>
      </c>
      <c r="R721" s="272" t="s">
        <v>367</v>
      </c>
      <c r="S721" s="272" t="s">
        <v>367</v>
      </c>
      <c r="T721" s="272" t="s">
        <v>367</v>
      </c>
      <c r="U721" s="272" t="s">
        <v>367</v>
      </c>
      <c r="V721" s="272" t="s">
        <v>367</v>
      </c>
      <c r="W721" s="272"/>
      <c r="X721" s="272"/>
      <c r="Y721" s="272"/>
      <c r="Z721" s="272"/>
      <c r="AA721" s="272"/>
      <c r="AB721" s="272"/>
      <c r="AC721" s="272"/>
      <c r="AD721" s="272"/>
      <c r="AE721" s="272"/>
      <c r="AF721" s="272"/>
      <c r="AG721" s="272"/>
      <c r="AH721" s="272"/>
      <c r="AI721" s="272"/>
      <c r="AJ721" s="272"/>
      <c r="AK721" s="272"/>
      <c r="AL721" s="272"/>
      <c r="AM721" s="272"/>
      <c r="AN721" s="272"/>
      <c r="AO721" s="272"/>
      <c r="AP721" s="272"/>
      <c r="AQ721" s="272"/>
    </row>
    <row r="722" spans="1:43">
      <c r="A722" s="272">
        <v>212177</v>
      </c>
      <c r="B722" s="252" t="s">
        <v>81</v>
      </c>
      <c r="C722" s="272" t="s">
        <v>368</v>
      </c>
      <c r="D722" s="272" t="s">
        <v>368</v>
      </c>
      <c r="E722" s="272" t="s">
        <v>368</v>
      </c>
      <c r="F722" s="272" t="s">
        <v>366</v>
      </c>
      <c r="G722" s="272" t="s">
        <v>368</v>
      </c>
      <c r="H722" s="272" t="s">
        <v>368</v>
      </c>
      <c r="I722" s="272" t="s">
        <v>368</v>
      </c>
      <c r="J722" s="272" t="s">
        <v>367</v>
      </c>
      <c r="K722" s="272" t="s">
        <v>368</v>
      </c>
      <c r="L722" s="272" t="s">
        <v>367</v>
      </c>
      <c r="M722" s="272" t="s">
        <v>367</v>
      </c>
      <c r="N722" s="272" t="s">
        <v>367</v>
      </c>
      <c r="O722" s="272" t="s">
        <v>367</v>
      </c>
      <c r="P722" s="272" t="s">
        <v>367</v>
      </c>
      <c r="Q722" s="272" t="s">
        <v>367</v>
      </c>
      <c r="R722" s="272" t="s">
        <v>367</v>
      </c>
      <c r="S722" s="272" t="s">
        <v>367</v>
      </c>
      <c r="T722" s="272" t="s">
        <v>367</v>
      </c>
      <c r="U722" s="272" t="s">
        <v>367</v>
      </c>
      <c r="V722" s="272" t="s">
        <v>367</v>
      </c>
      <c r="W722" s="272"/>
      <c r="X722" s="272"/>
      <c r="Y722" s="272"/>
      <c r="Z722" s="272"/>
      <c r="AA722" s="272"/>
      <c r="AB722" s="272"/>
      <c r="AC722" s="272"/>
      <c r="AD722" s="272"/>
      <c r="AE722" s="272"/>
      <c r="AF722" s="272"/>
      <c r="AG722" s="272"/>
      <c r="AH722" s="272"/>
      <c r="AI722" s="272"/>
      <c r="AJ722" s="272"/>
      <c r="AK722" s="272"/>
      <c r="AL722" s="272"/>
      <c r="AM722" s="272"/>
      <c r="AN722" s="272"/>
      <c r="AO722" s="272"/>
      <c r="AP722" s="272"/>
      <c r="AQ722" s="272"/>
    </row>
    <row r="723" spans="1:43">
      <c r="A723" s="272">
        <v>212091</v>
      </c>
      <c r="B723" s="252" t="s">
        <v>81</v>
      </c>
      <c r="C723" s="272" t="s">
        <v>368</v>
      </c>
      <c r="D723" s="272" t="s">
        <v>368</v>
      </c>
      <c r="E723" s="272" t="s">
        <v>366</v>
      </c>
      <c r="F723" s="272" t="s">
        <v>366</v>
      </c>
      <c r="G723" s="272" t="s">
        <v>367</v>
      </c>
      <c r="H723" s="272" t="s">
        <v>368</v>
      </c>
      <c r="I723" s="272" t="s">
        <v>368</v>
      </c>
      <c r="J723" s="272" t="s">
        <v>368</v>
      </c>
      <c r="K723" s="272" t="s">
        <v>366</v>
      </c>
      <c r="L723" s="272" t="s">
        <v>366</v>
      </c>
      <c r="M723" s="272" t="s">
        <v>366</v>
      </c>
      <c r="N723" s="272" t="s">
        <v>368</v>
      </c>
      <c r="O723" s="272" t="s">
        <v>368</v>
      </c>
      <c r="P723" s="272" t="s">
        <v>367</v>
      </c>
      <c r="Q723" s="272" t="s">
        <v>368</v>
      </c>
      <c r="R723" s="272" t="s">
        <v>367</v>
      </c>
      <c r="S723" s="272" t="s">
        <v>368</v>
      </c>
      <c r="T723" s="272" t="s">
        <v>368</v>
      </c>
      <c r="U723" s="272" t="s">
        <v>368</v>
      </c>
      <c r="V723" s="272" t="s">
        <v>366</v>
      </c>
      <c r="W723" s="272"/>
      <c r="X723" s="272"/>
      <c r="Y723" s="272"/>
      <c r="Z723" s="272"/>
      <c r="AA723" s="272"/>
      <c r="AB723" s="272"/>
      <c r="AC723" s="272"/>
      <c r="AD723" s="272"/>
      <c r="AE723" s="272"/>
      <c r="AF723" s="272"/>
      <c r="AG723" s="272"/>
      <c r="AH723" s="272"/>
      <c r="AI723" s="272"/>
      <c r="AJ723" s="272"/>
      <c r="AK723" s="272"/>
      <c r="AL723" s="272"/>
      <c r="AM723" s="272"/>
      <c r="AN723" s="272"/>
      <c r="AO723" s="272"/>
      <c r="AP723" s="272"/>
      <c r="AQ723" s="272"/>
    </row>
    <row r="724" spans="1:43">
      <c r="A724" s="272">
        <v>212030</v>
      </c>
      <c r="B724" s="252" t="s">
        <v>81</v>
      </c>
      <c r="C724" s="272" t="s">
        <v>368</v>
      </c>
      <c r="D724" s="272" t="s">
        <v>366</v>
      </c>
      <c r="E724" s="272" t="s">
        <v>366</v>
      </c>
      <c r="F724" s="272" t="s">
        <v>368</v>
      </c>
      <c r="G724" s="272" t="s">
        <v>367</v>
      </c>
      <c r="H724" s="272" t="s">
        <v>368</v>
      </c>
      <c r="I724" s="272" t="s">
        <v>368</v>
      </c>
      <c r="J724" s="272" t="s">
        <v>368</v>
      </c>
      <c r="K724" s="272" t="s">
        <v>368</v>
      </c>
      <c r="L724" s="272" t="s">
        <v>368</v>
      </c>
      <c r="M724" s="272" t="s">
        <v>368</v>
      </c>
      <c r="N724" s="272" t="s">
        <v>368</v>
      </c>
      <c r="O724" s="272" t="s">
        <v>368</v>
      </c>
      <c r="P724" s="272" t="s">
        <v>367</v>
      </c>
      <c r="Q724" s="272" t="s">
        <v>367</v>
      </c>
      <c r="R724" s="272" t="s">
        <v>367</v>
      </c>
      <c r="S724" s="272" t="s">
        <v>367</v>
      </c>
      <c r="T724" s="272" t="s">
        <v>368</v>
      </c>
      <c r="U724" s="272" t="s">
        <v>368</v>
      </c>
      <c r="V724" s="272" t="s">
        <v>368</v>
      </c>
      <c r="W724" s="272"/>
      <c r="X724" s="272"/>
      <c r="Y724" s="272"/>
      <c r="Z724" s="272"/>
      <c r="AA724" s="272"/>
      <c r="AB724" s="272"/>
      <c r="AC724" s="272"/>
      <c r="AD724" s="272"/>
      <c r="AE724" s="272"/>
      <c r="AF724" s="272"/>
      <c r="AG724" s="272"/>
      <c r="AH724" s="272"/>
      <c r="AI724" s="272"/>
      <c r="AJ724" s="272"/>
      <c r="AK724" s="272"/>
      <c r="AL724" s="272"/>
      <c r="AM724" s="272"/>
      <c r="AN724" s="272"/>
      <c r="AO724" s="272"/>
      <c r="AP724" s="272"/>
      <c r="AQ724" s="272"/>
    </row>
    <row r="725" spans="1:43">
      <c r="A725" s="272">
        <v>211975</v>
      </c>
      <c r="B725" s="252" t="s">
        <v>81</v>
      </c>
      <c r="C725" s="272" t="s">
        <v>368</v>
      </c>
      <c r="D725" s="272" t="s">
        <v>368</v>
      </c>
      <c r="E725" s="272" t="s">
        <v>368</v>
      </c>
      <c r="F725" s="272" t="s">
        <v>368</v>
      </c>
      <c r="G725" s="272" t="s">
        <v>368</v>
      </c>
      <c r="H725" s="272" t="s">
        <v>367</v>
      </c>
      <c r="I725" s="272" t="s">
        <v>368</v>
      </c>
      <c r="J725" s="272" t="s">
        <v>368</v>
      </c>
      <c r="K725" s="272" t="s">
        <v>368</v>
      </c>
      <c r="L725" s="272" t="s">
        <v>368</v>
      </c>
      <c r="M725" s="272" t="s">
        <v>368</v>
      </c>
      <c r="N725" s="272" t="s">
        <v>368</v>
      </c>
      <c r="O725" s="272" t="s">
        <v>368</v>
      </c>
      <c r="P725" s="272" t="s">
        <v>367</v>
      </c>
      <c r="Q725" s="272" t="s">
        <v>368</v>
      </c>
      <c r="R725" s="272" t="s">
        <v>367</v>
      </c>
      <c r="S725" s="272" t="s">
        <v>367</v>
      </c>
      <c r="T725" s="272" t="s">
        <v>367</v>
      </c>
      <c r="U725" s="272" t="s">
        <v>367</v>
      </c>
      <c r="V725" s="272" t="s">
        <v>367</v>
      </c>
      <c r="W725" s="272"/>
      <c r="X725" s="272"/>
      <c r="Y725" s="272"/>
      <c r="Z725" s="272"/>
      <c r="AA725" s="272"/>
      <c r="AB725" s="272"/>
      <c r="AC725" s="272"/>
      <c r="AD725" s="272"/>
      <c r="AE725" s="272"/>
      <c r="AF725" s="272"/>
      <c r="AG725" s="272"/>
      <c r="AH725" s="272"/>
      <c r="AI725" s="272"/>
      <c r="AJ725" s="272"/>
      <c r="AK725" s="272"/>
      <c r="AL725" s="272"/>
      <c r="AM725" s="272"/>
      <c r="AN725" s="272"/>
      <c r="AO725" s="272"/>
      <c r="AP725" s="272"/>
      <c r="AQ725" s="272"/>
    </row>
    <row r="726" spans="1:43">
      <c r="A726" s="272">
        <v>211961</v>
      </c>
      <c r="B726" s="252" t="s">
        <v>81</v>
      </c>
      <c r="C726" s="272" t="s">
        <v>368</v>
      </c>
      <c r="D726" s="272" t="s">
        <v>368</v>
      </c>
      <c r="E726" s="272" t="s">
        <v>368</v>
      </c>
      <c r="F726" s="272" t="s">
        <v>368</v>
      </c>
      <c r="G726" s="272" t="s">
        <v>367</v>
      </c>
      <c r="H726" s="272" t="s">
        <v>368</v>
      </c>
      <c r="I726" s="272" t="s">
        <v>368</v>
      </c>
      <c r="J726" s="272" t="s">
        <v>368</v>
      </c>
      <c r="K726" s="272" t="s">
        <v>368</v>
      </c>
      <c r="L726" s="272" t="s">
        <v>368</v>
      </c>
      <c r="M726" s="272" t="s">
        <v>367</v>
      </c>
      <c r="N726" s="272" t="s">
        <v>367</v>
      </c>
      <c r="O726" s="272" t="s">
        <v>367</v>
      </c>
      <c r="P726" s="272" t="s">
        <v>367</v>
      </c>
      <c r="Q726" s="272" t="s">
        <v>367</v>
      </c>
      <c r="R726" s="272" t="s">
        <v>367</v>
      </c>
      <c r="S726" s="272" t="s">
        <v>367</v>
      </c>
      <c r="T726" s="272" t="s">
        <v>367</v>
      </c>
      <c r="U726" s="272" t="s">
        <v>367</v>
      </c>
      <c r="V726" s="272" t="s">
        <v>367</v>
      </c>
      <c r="W726" s="272"/>
      <c r="X726" s="272"/>
      <c r="Y726" s="272"/>
      <c r="Z726" s="272"/>
      <c r="AA726" s="272"/>
      <c r="AB726" s="272"/>
      <c r="AC726" s="272"/>
      <c r="AD726" s="272"/>
      <c r="AE726" s="272"/>
      <c r="AF726" s="272"/>
      <c r="AG726" s="272"/>
      <c r="AH726" s="272"/>
      <c r="AI726" s="272"/>
      <c r="AJ726" s="272"/>
      <c r="AK726" s="272"/>
      <c r="AL726" s="272"/>
      <c r="AM726" s="272"/>
      <c r="AN726" s="272"/>
      <c r="AO726" s="272"/>
      <c r="AP726" s="272"/>
      <c r="AQ726" s="272"/>
    </row>
    <row r="727" spans="1:43">
      <c r="A727" s="272">
        <v>211957</v>
      </c>
      <c r="B727" s="252" t="s">
        <v>81</v>
      </c>
      <c r="C727" s="272" t="s">
        <v>367</v>
      </c>
      <c r="D727" s="272" t="s">
        <v>368</v>
      </c>
      <c r="E727" s="272" t="s">
        <v>368</v>
      </c>
      <c r="F727" s="272" t="s">
        <v>368</v>
      </c>
      <c r="G727" s="272" t="s">
        <v>367</v>
      </c>
      <c r="H727" s="272" t="s">
        <v>367</v>
      </c>
      <c r="I727" s="272" t="s">
        <v>368</v>
      </c>
      <c r="J727" s="272" t="s">
        <v>368</v>
      </c>
      <c r="K727" s="272" t="s">
        <v>366</v>
      </c>
      <c r="L727" s="272" t="s">
        <v>367</v>
      </c>
      <c r="M727" s="272" t="s">
        <v>368</v>
      </c>
      <c r="N727" s="272" t="s">
        <v>367</v>
      </c>
      <c r="O727" s="272" t="s">
        <v>367</v>
      </c>
      <c r="P727" s="272" t="s">
        <v>368</v>
      </c>
      <c r="Q727" s="272" t="s">
        <v>367</v>
      </c>
      <c r="R727" s="272" t="s">
        <v>367</v>
      </c>
      <c r="S727" s="272" t="s">
        <v>367</v>
      </c>
      <c r="T727" s="272" t="s">
        <v>367</v>
      </c>
      <c r="U727" s="272" t="s">
        <v>367</v>
      </c>
      <c r="V727" s="272" t="s">
        <v>367</v>
      </c>
      <c r="W727" s="272"/>
      <c r="X727" s="272"/>
      <c r="Y727" s="272"/>
      <c r="Z727" s="272"/>
      <c r="AA727" s="272"/>
      <c r="AB727" s="272"/>
      <c r="AC727" s="272"/>
      <c r="AD727" s="272"/>
      <c r="AE727" s="272"/>
      <c r="AF727" s="272"/>
      <c r="AG727" s="272"/>
      <c r="AH727" s="272"/>
      <c r="AI727" s="272"/>
      <c r="AJ727" s="272"/>
      <c r="AK727" s="272"/>
      <c r="AL727" s="272"/>
      <c r="AM727" s="272"/>
      <c r="AN727" s="272"/>
      <c r="AO727" s="272"/>
      <c r="AP727" s="272"/>
      <c r="AQ727" s="272"/>
    </row>
    <row r="728" spans="1:43">
      <c r="A728" s="272">
        <v>211943</v>
      </c>
      <c r="B728" s="252" t="s">
        <v>81</v>
      </c>
      <c r="C728" s="272" t="s">
        <v>368</v>
      </c>
      <c r="D728" s="272" t="s">
        <v>368</v>
      </c>
      <c r="E728" s="272" t="s">
        <v>368</v>
      </c>
      <c r="F728" s="272" t="s">
        <v>368</v>
      </c>
      <c r="G728" s="272" t="s">
        <v>367</v>
      </c>
      <c r="H728" s="272" t="s">
        <v>367</v>
      </c>
      <c r="I728" s="272" t="s">
        <v>368</v>
      </c>
      <c r="J728" s="272" t="s">
        <v>368</v>
      </c>
      <c r="K728" s="272" t="s">
        <v>368</v>
      </c>
      <c r="L728" s="272" t="s">
        <v>368</v>
      </c>
      <c r="M728" s="272" t="s">
        <v>367</v>
      </c>
      <c r="N728" s="272" t="s">
        <v>367</v>
      </c>
      <c r="O728" s="272" t="s">
        <v>367</v>
      </c>
      <c r="P728" s="272" t="s">
        <v>367</v>
      </c>
      <c r="Q728" s="272" t="s">
        <v>367</v>
      </c>
      <c r="R728" s="272" t="s">
        <v>367</v>
      </c>
      <c r="S728" s="272" t="s">
        <v>367</v>
      </c>
      <c r="T728" s="272" t="s">
        <v>367</v>
      </c>
      <c r="U728" s="272" t="s">
        <v>367</v>
      </c>
      <c r="V728" s="272" t="s">
        <v>367</v>
      </c>
      <c r="W728" s="272"/>
      <c r="X728" s="272"/>
      <c r="Y728" s="272"/>
      <c r="Z728" s="272"/>
      <c r="AA728" s="272"/>
      <c r="AB728" s="272"/>
      <c r="AC728" s="272"/>
      <c r="AD728" s="272"/>
      <c r="AE728" s="272"/>
      <c r="AF728" s="272"/>
      <c r="AG728" s="272"/>
      <c r="AH728" s="272"/>
      <c r="AI728" s="272"/>
      <c r="AJ728" s="272"/>
      <c r="AK728" s="272"/>
      <c r="AL728" s="272"/>
      <c r="AM728" s="272"/>
      <c r="AN728" s="272"/>
      <c r="AO728" s="272"/>
      <c r="AP728" s="272"/>
      <c r="AQ728" s="272"/>
    </row>
    <row r="729" spans="1:43">
      <c r="A729" s="272">
        <v>211878</v>
      </c>
      <c r="B729" s="252" t="s">
        <v>81</v>
      </c>
      <c r="C729" s="272" t="s">
        <v>368</v>
      </c>
      <c r="D729" s="272" t="s">
        <v>368</v>
      </c>
      <c r="E729" s="272" t="s">
        <v>368</v>
      </c>
      <c r="F729" s="272" t="s">
        <v>368</v>
      </c>
      <c r="G729" s="272" t="s">
        <v>368</v>
      </c>
      <c r="H729" s="272" t="s">
        <v>368</v>
      </c>
      <c r="I729" s="272" t="s">
        <v>368</v>
      </c>
      <c r="J729" s="272" t="s">
        <v>368</v>
      </c>
      <c r="K729" s="272" t="s">
        <v>368</v>
      </c>
      <c r="L729" s="272" t="s">
        <v>368</v>
      </c>
      <c r="M729" s="272" t="s">
        <v>368</v>
      </c>
      <c r="N729" s="272" t="s">
        <v>368</v>
      </c>
      <c r="O729" s="272" t="s">
        <v>368</v>
      </c>
      <c r="P729" s="272" t="s">
        <v>368</v>
      </c>
      <c r="Q729" s="272" t="s">
        <v>368</v>
      </c>
      <c r="R729" s="272" t="s">
        <v>368</v>
      </c>
      <c r="S729" s="272" t="s">
        <v>368</v>
      </c>
      <c r="T729" s="272" t="s">
        <v>368</v>
      </c>
      <c r="U729" s="272" t="s">
        <v>368</v>
      </c>
      <c r="V729" s="272" t="s">
        <v>368</v>
      </c>
      <c r="W729" s="272"/>
      <c r="X729" s="272"/>
      <c r="Y729" s="272"/>
      <c r="Z729" s="272"/>
      <c r="AA729" s="272"/>
      <c r="AB729" s="272"/>
      <c r="AC729" s="272"/>
      <c r="AD729" s="272"/>
      <c r="AE729" s="272"/>
      <c r="AF729" s="272"/>
      <c r="AG729" s="272"/>
      <c r="AH729" s="272"/>
      <c r="AI729" s="272"/>
      <c r="AJ729" s="272"/>
      <c r="AK729" s="272"/>
      <c r="AL729" s="272"/>
      <c r="AM729" s="272"/>
      <c r="AN729" s="272"/>
      <c r="AO729" s="272"/>
      <c r="AP729" s="272"/>
      <c r="AQ729" s="272"/>
    </row>
    <row r="730" spans="1:43">
      <c r="A730" s="272">
        <v>211816</v>
      </c>
      <c r="B730" s="252" t="s">
        <v>81</v>
      </c>
      <c r="C730" s="272" t="s">
        <v>366</v>
      </c>
      <c r="D730" s="272" t="s">
        <v>367</v>
      </c>
      <c r="E730" s="272" t="s">
        <v>366</v>
      </c>
      <c r="F730" s="272" t="s">
        <v>368</v>
      </c>
      <c r="G730" s="272" t="s">
        <v>367</v>
      </c>
      <c r="H730" s="272" t="s">
        <v>366</v>
      </c>
      <c r="I730" s="272" t="s">
        <v>368</v>
      </c>
      <c r="J730" s="272" t="s">
        <v>368</v>
      </c>
      <c r="K730" s="272" t="s">
        <v>368</v>
      </c>
      <c r="L730" s="272" t="s">
        <v>368</v>
      </c>
      <c r="M730" s="272" t="s">
        <v>367</v>
      </c>
      <c r="N730" s="272" t="s">
        <v>367</v>
      </c>
      <c r="O730" s="272" t="s">
        <v>367</v>
      </c>
      <c r="P730" s="272" t="s">
        <v>367</v>
      </c>
      <c r="Q730" s="272" t="s">
        <v>367</v>
      </c>
      <c r="R730" s="272" t="s">
        <v>367</v>
      </c>
      <c r="S730" s="272" t="s">
        <v>367</v>
      </c>
      <c r="T730" s="272" t="s">
        <v>367</v>
      </c>
      <c r="U730" s="272" t="s">
        <v>367</v>
      </c>
      <c r="V730" s="272" t="s">
        <v>367</v>
      </c>
      <c r="W730" s="272"/>
      <c r="X730" s="272"/>
      <c r="Y730" s="272"/>
      <c r="Z730" s="272"/>
      <c r="AA730" s="272"/>
      <c r="AB730" s="272"/>
      <c r="AC730" s="272"/>
      <c r="AD730" s="272"/>
      <c r="AE730" s="272"/>
      <c r="AF730" s="272"/>
      <c r="AG730" s="272"/>
      <c r="AH730" s="272"/>
      <c r="AI730" s="272"/>
      <c r="AJ730" s="272"/>
      <c r="AK730" s="272"/>
      <c r="AL730" s="272"/>
      <c r="AM730" s="272"/>
      <c r="AN730" s="272"/>
      <c r="AO730" s="272"/>
      <c r="AP730" s="272"/>
      <c r="AQ730" s="272"/>
    </row>
    <row r="731" spans="1:43">
      <c r="A731" s="272">
        <v>211796</v>
      </c>
      <c r="B731" s="252" t="s">
        <v>81</v>
      </c>
      <c r="C731" s="272" t="s">
        <v>366</v>
      </c>
      <c r="D731" s="272" t="s">
        <v>366</v>
      </c>
      <c r="E731" s="272" t="s">
        <v>368</v>
      </c>
      <c r="F731" s="272" t="s">
        <v>366</v>
      </c>
      <c r="G731" s="272" t="s">
        <v>368</v>
      </c>
      <c r="H731" s="272" t="s">
        <v>368</v>
      </c>
      <c r="I731" s="272" t="s">
        <v>368</v>
      </c>
      <c r="J731" s="272" t="s">
        <v>366</v>
      </c>
      <c r="K731" s="272" t="s">
        <v>366</v>
      </c>
      <c r="L731" s="272" t="s">
        <v>368</v>
      </c>
      <c r="M731" s="272" t="s">
        <v>367</v>
      </c>
      <c r="N731" s="272" t="s">
        <v>367</v>
      </c>
      <c r="O731" s="272" t="s">
        <v>367</v>
      </c>
      <c r="P731" s="272" t="s">
        <v>367</v>
      </c>
      <c r="Q731" s="272" t="s">
        <v>367</v>
      </c>
      <c r="R731" s="272" t="s">
        <v>367</v>
      </c>
      <c r="S731" s="272" t="s">
        <v>367</v>
      </c>
      <c r="T731" s="272" t="s">
        <v>367</v>
      </c>
      <c r="U731" s="272" t="s">
        <v>367</v>
      </c>
      <c r="V731" s="272" t="s">
        <v>367</v>
      </c>
      <c r="W731" s="272"/>
      <c r="X731" s="272"/>
      <c r="Y731" s="272"/>
      <c r="Z731" s="272"/>
      <c r="AA731" s="272"/>
      <c r="AB731" s="272"/>
      <c r="AC731" s="272"/>
      <c r="AD731" s="272"/>
      <c r="AE731" s="272"/>
      <c r="AF731" s="272"/>
      <c r="AG731" s="272"/>
      <c r="AH731" s="272"/>
      <c r="AI731" s="272"/>
      <c r="AJ731" s="272"/>
      <c r="AK731" s="272"/>
      <c r="AL731" s="272"/>
      <c r="AM731" s="272"/>
      <c r="AN731" s="272"/>
      <c r="AO731" s="272"/>
      <c r="AP731" s="272"/>
      <c r="AQ731" s="272"/>
    </row>
    <row r="732" spans="1:43">
      <c r="A732" s="272">
        <v>211740</v>
      </c>
      <c r="B732" s="252" t="s">
        <v>81</v>
      </c>
      <c r="C732" s="272" t="s">
        <v>368</v>
      </c>
      <c r="D732" s="272" t="s">
        <v>368</v>
      </c>
      <c r="E732" s="272" t="s">
        <v>368</v>
      </c>
      <c r="F732" s="272" t="s">
        <v>368</v>
      </c>
      <c r="G732" s="272" t="s">
        <v>367</v>
      </c>
      <c r="H732" s="272" t="s">
        <v>367</v>
      </c>
      <c r="I732" s="272" t="s">
        <v>368</v>
      </c>
      <c r="J732" s="272" t="s">
        <v>367</v>
      </c>
      <c r="K732" s="272" t="s">
        <v>368</v>
      </c>
      <c r="L732" s="272" t="s">
        <v>368</v>
      </c>
      <c r="M732" s="272" t="s">
        <v>368</v>
      </c>
      <c r="N732" s="272" t="s">
        <v>368</v>
      </c>
      <c r="O732" s="272" t="s">
        <v>368</v>
      </c>
      <c r="P732" s="272" t="s">
        <v>368</v>
      </c>
      <c r="Q732" s="272" t="s">
        <v>368</v>
      </c>
      <c r="R732" s="272" t="s">
        <v>367</v>
      </c>
      <c r="S732" s="272" t="s">
        <v>367</v>
      </c>
      <c r="T732" s="272" t="s">
        <v>367</v>
      </c>
      <c r="U732" s="272" t="s">
        <v>367</v>
      </c>
      <c r="V732" s="272" t="s">
        <v>367</v>
      </c>
      <c r="W732" s="272"/>
      <c r="X732" s="272"/>
      <c r="Y732" s="272"/>
      <c r="Z732" s="272"/>
      <c r="AA732" s="272"/>
      <c r="AB732" s="272"/>
      <c r="AC732" s="272"/>
      <c r="AD732" s="272"/>
      <c r="AE732" s="272"/>
      <c r="AF732" s="272"/>
      <c r="AG732" s="272"/>
      <c r="AH732" s="272"/>
      <c r="AI732" s="272"/>
      <c r="AJ732" s="272"/>
      <c r="AK732" s="272"/>
      <c r="AL732" s="272"/>
      <c r="AM732" s="272"/>
      <c r="AN732" s="272"/>
      <c r="AO732" s="272"/>
      <c r="AP732" s="272"/>
      <c r="AQ732" s="272"/>
    </row>
    <row r="733" spans="1:43">
      <c r="A733" s="272">
        <v>211719</v>
      </c>
      <c r="B733" s="252" t="s">
        <v>81</v>
      </c>
      <c r="C733" s="272" t="s">
        <v>366</v>
      </c>
      <c r="D733" s="272" t="s">
        <v>368</v>
      </c>
      <c r="E733" s="272" t="s">
        <v>366</v>
      </c>
      <c r="F733" s="272" t="s">
        <v>368</v>
      </c>
      <c r="G733" s="272" t="s">
        <v>368</v>
      </c>
      <c r="H733" s="272" t="s">
        <v>367</v>
      </c>
      <c r="I733" s="272" t="s">
        <v>368</v>
      </c>
      <c r="J733" s="272" t="s">
        <v>367</v>
      </c>
      <c r="K733" s="272" t="s">
        <v>366</v>
      </c>
      <c r="L733" s="272" t="s">
        <v>368</v>
      </c>
      <c r="M733" s="272" t="s">
        <v>367</v>
      </c>
      <c r="N733" s="272" t="s">
        <v>367</v>
      </c>
      <c r="O733" s="272" t="s">
        <v>367</v>
      </c>
      <c r="P733" s="272" t="s">
        <v>367</v>
      </c>
      <c r="Q733" s="272" t="s">
        <v>367</v>
      </c>
      <c r="R733" s="272" t="s">
        <v>367</v>
      </c>
      <c r="S733" s="272" t="s">
        <v>367</v>
      </c>
      <c r="T733" s="272" t="s">
        <v>367</v>
      </c>
      <c r="U733" s="272" t="s">
        <v>367</v>
      </c>
      <c r="V733" s="272" t="s">
        <v>367</v>
      </c>
      <c r="W733" s="272"/>
      <c r="X733" s="272"/>
      <c r="Y733" s="272"/>
      <c r="Z733" s="272"/>
      <c r="AA733" s="272"/>
      <c r="AB733" s="272"/>
      <c r="AC733" s="272"/>
      <c r="AD733" s="272"/>
      <c r="AE733" s="272"/>
      <c r="AF733" s="272"/>
      <c r="AG733" s="272"/>
      <c r="AH733" s="272"/>
      <c r="AI733" s="272"/>
      <c r="AJ733" s="272"/>
      <c r="AK733" s="272"/>
      <c r="AL733" s="272"/>
      <c r="AM733" s="272"/>
      <c r="AN733" s="272"/>
      <c r="AO733" s="272"/>
      <c r="AP733" s="272"/>
      <c r="AQ733" s="272"/>
    </row>
    <row r="734" spans="1:43">
      <c r="A734" s="272">
        <v>211626</v>
      </c>
      <c r="B734" s="252" t="s">
        <v>81</v>
      </c>
      <c r="C734" s="272" t="s">
        <v>368</v>
      </c>
      <c r="D734" s="272" t="s">
        <v>368</v>
      </c>
      <c r="E734" s="272" t="s">
        <v>368</v>
      </c>
      <c r="F734" s="272" t="s">
        <v>368</v>
      </c>
      <c r="G734" s="272" t="s">
        <v>367</v>
      </c>
      <c r="H734" s="272" t="s">
        <v>368</v>
      </c>
      <c r="I734" s="272" t="s">
        <v>368</v>
      </c>
      <c r="J734" s="272" t="s">
        <v>367</v>
      </c>
      <c r="K734" s="272" t="s">
        <v>366</v>
      </c>
      <c r="L734" s="272" t="s">
        <v>368</v>
      </c>
      <c r="M734" s="272" t="s">
        <v>366</v>
      </c>
      <c r="N734" s="272" t="s">
        <v>366</v>
      </c>
      <c r="O734" s="272" t="s">
        <v>366</v>
      </c>
      <c r="P734" s="272" t="s">
        <v>368</v>
      </c>
      <c r="Q734" s="272" t="s">
        <v>368</v>
      </c>
      <c r="R734" s="272" t="s">
        <v>367</v>
      </c>
      <c r="S734" s="272" t="s">
        <v>367</v>
      </c>
      <c r="T734" s="272" t="s">
        <v>368</v>
      </c>
      <c r="U734" s="272" t="s">
        <v>368</v>
      </c>
      <c r="V734" s="272" t="s">
        <v>366</v>
      </c>
      <c r="W734" s="272"/>
      <c r="X734" s="272"/>
      <c r="Y734" s="272"/>
      <c r="Z734" s="272"/>
      <c r="AA734" s="272"/>
      <c r="AB734" s="272"/>
      <c r="AC734" s="272"/>
      <c r="AD734" s="272"/>
      <c r="AE734" s="272"/>
      <c r="AF734" s="272"/>
      <c r="AG734" s="272"/>
      <c r="AH734" s="272"/>
      <c r="AI734" s="272"/>
      <c r="AJ734" s="272"/>
      <c r="AK734" s="272"/>
      <c r="AL734" s="272"/>
      <c r="AM734" s="272"/>
      <c r="AN734" s="272"/>
      <c r="AO734" s="272"/>
      <c r="AP734" s="272"/>
      <c r="AQ734" s="272"/>
    </row>
    <row r="735" spans="1:43">
      <c r="A735" s="272">
        <v>211583</v>
      </c>
      <c r="B735" s="252" t="s">
        <v>81</v>
      </c>
      <c r="C735" s="272" t="s">
        <v>368</v>
      </c>
      <c r="D735" s="272" t="s">
        <v>368</v>
      </c>
      <c r="E735" s="272" t="s">
        <v>368</v>
      </c>
      <c r="F735" s="272" t="s">
        <v>368</v>
      </c>
      <c r="G735" s="272" t="s">
        <v>367</v>
      </c>
      <c r="H735" s="272" t="s">
        <v>366</v>
      </c>
      <c r="I735" s="272" t="s">
        <v>368</v>
      </c>
      <c r="J735" s="272" t="s">
        <v>368</v>
      </c>
      <c r="K735" s="272" t="s">
        <v>368</v>
      </c>
      <c r="L735" s="272" t="s">
        <v>366</v>
      </c>
      <c r="M735" s="272" t="s">
        <v>367</v>
      </c>
      <c r="N735" s="272" t="s">
        <v>367</v>
      </c>
      <c r="O735" s="272" t="s">
        <v>367</v>
      </c>
      <c r="P735" s="272" t="s">
        <v>367</v>
      </c>
      <c r="Q735" s="272" t="s">
        <v>367</v>
      </c>
      <c r="R735" s="272" t="s">
        <v>367</v>
      </c>
      <c r="S735" s="272" t="s">
        <v>367</v>
      </c>
      <c r="T735" s="272" t="s">
        <v>367</v>
      </c>
      <c r="U735" s="272" t="s">
        <v>367</v>
      </c>
      <c r="V735" s="272" t="s">
        <v>367</v>
      </c>
      <c r="W735" s="272"/>
      <c r="X735" s="272"/>
      <c r="Y735" s="272"/>
      <c r="Z735" s="272"/>
      <c r="AA735" s="272"/>
      <c r="AB735" s="272"/>
      <c r="AC735" s="272"/>
      <c r="AD735" s="272"/>
      <c r="AE735" s="272"/>
      <c r="AF735" s="272"/>
      <c r="AG735" s="272"/>
      <c r="AH735" s="272"/>
      <c r="AI735" s="272"/>
      <c r="AJ735" s="272"/>
      <c r="AK735" s="272"/>
      <c r="AL735" s="272"/>
      <c r="AM735" s="272"/>
      <c r="AN735" s="272"/>
      <c r="AO735" s="272"/>
      <c r="AP735" s="272"/>
      <c r="AQ735" s="272"/>
    </row>
    <row r="736" spans="1:43">
      <c r="A736" s="272">
        <v>211580</v>
      </c>
      <c r="B736" s="252" t="s">
        <v>81</v>
      </c>
      <c r="C736" s="272" t="s">
        <v>368</v>
      </c>
      <c r="D736" s="272" t="s">
        <v>368</v>
      </c>
      <c r="E736" s="272" t="s">
        <v>368</v>
      </c>
      <c r="F736" s="272" t="s">
        <v>366</v>
      </c>
      <c r="G736" s="272" t="s">
        <v>366</v>
      </c>
      <c r="H736" s="272" t="s">
        <v>367</v>
      </c>
      <c r="I736" s="272" t="s">
        <v>368</v>
      </c>
      <c r="J736" s="272" t="s">
        <v>368</v>
      </c>
      <c r="K736" s="272" t="s">
        <v>368</v>
      </c>
      <c r="L736" s="272" t="s">
        <v>366</v>
      </c>
      <c r="M736" s="272" t="s">
        <v>366</v>
      </c>
      <c r="N736" s="272" t="s">
        <v>368</v>
      </c>
      <c r="O736" s="272" t="s">
        <v>368</v>
      </c>
      <c r="P736" s="272" t="s">
        <v>368</v>
      </c>
      <c r="Q736" s="272" t="s">
        <v>368</v>
      </c>
      <c r="R736" s="272" t="s">
        <v>367</v>
      </c>
      <c r="S736" s="272" t="s">
        <v>368</v>
      </c>
      <c r="T736" s="272" t="s">
        <v>368</v>
      </c>
      <c r="U736" s="272" t="s">
        <v>366</v>
      </c>
      <c r="V736" s="272" t="s">
        <v>366</v>
      </c>
      <c r="W736" s="272"/>
      <c r="X736" s="272"/>
      <c r="Y736" s="272"/>
      <c r="Z736" s="272"/>
      <c r="AA736" s="272"/>
      <c r="AB736" s="272"/>
      <c r="AC736" s="272"/>
      <c r="AD736" s="272"/>
      <c r="AE736" s="272"/>
      <c r="AF736" s="272"/>
      <c r="AG736" s="272"/>
      <c r="AH736" s="272"/>
      <c r="AI736" s="272"/>
      <c r="AJ736" s="272"/>
      <c r="AK736" s="272"/>
      <c r="AL736" s="272"/>
      <c r="AM736" s="272"/>
      <c r="AN736" s="272"/>
      <c r="AO736" s="272"/>
      <c r="AP736" s="272"/>
      <c r="AQ736" s="272"/>
    </row>
    <row r="737" spans="1:43">
      <c r="A737" s="272">
        <v>211447</v>
      </c>
      <c r="B737" s="252" t="s">
        <v>81</v>
      </c>
      <c r="C737" s="272" t="s">
        <v>366</v>
      </c>
      <c r="D737" s="272" t="s">
        <v>366</v>
      </c>
      <c r="E737" s="272" t="s">
        <v>366</v>
      </c>
      <c r="F737" s="272" t="s">
        <v>366</v>
      </c>
      <c r="G737" s="272" t="s">
        <v>367</v>
      </c>
      <c r="H737" s="272" t="s">
        <v>367</v>
      </c>
      <c r="I737" s="272" t="s">
        <v>368</v>
      </c>
      <c r="J737" s="272" t="s">
        <v>368</v>
      </c>
      <c r="K737" s="272" t="s">
        <v>368</v>
      </c>
      <c r="L737" s="272" t="s">
        <v>368</v>
      </c>
      <c r="M737" s="272" t="s">
        <v>368</v>
      </c>
      <c r="N737" s="272" t="s">
        <v>368</v>
      </c>
      <c r="O737" s="272" t="s">
        <v>368</v>
      </c>
      <c r="P737" s="272" t="s">
        <v>367</v>
      </c>
      <c r="Q737" s="272" t="s">
        <v>368</v>
      </c>
      <c r="R737" s="272" t="s">
        <v>367</v>
      </c>
      <c r="S737" s="272" t="s">
        <v>367</v>
      </c>
      <c r="T737" s="272" t="s">
        <v>367</v>
      </c>
      <c r="U737" s="272" t="s">
        <v>367</v>
      </c>
      <c r="V737" s="272" t="s">
        <v>367</v>
      </c>
      <c r="W737" s="272"/>
      <c r="X737" s="272"/>
      <c r="Y737" s="272"/>
      <c r="Z737" s="272"/>
      <c r="AA737" s="272"/>
      <c r="AB737" s="272"/>
      <c r="AC737" s="272"/>
      <c r="AD737" s="272"/>
      <c r="AE737" s="272"/>
      <c r="AF737" s="272"/>
      <c r="AG737" s="272"/>
      <c r="AH737" s="272"/>
      <c r="AI737" s="272"/>
      <c r="AJ737" s="272"/>
      <c r="AK737" s="272"/>
      <c r="AL737" s="272"/>
      <c r="AM737" s="272"/>
      <c r="AN737" s="272"/>
      <c r="AO737" s="272"/>
      <c r="AP737" s="272"/>
      <c r="AQ737" s="272"/>
    </row>
    <row r="738" spans="1:43">
      <c r="A738" s="272">
        <v>211406</v>
      </c>
      <c r="B738" s="252" t="s">
        <v>81</v>
      </c>
      <c r="C738" s="272" t="s">
        <v>368</v>
      </c>
      <c r="D738" s="272" t="s">
        <v>368</v>
      </c>
      <c r="E738" s="272" t="s">
        <v>368</v>
      </c>
      <c r="F738" s="272" t="s">
        <v>366</v>
      </c>
      <c r="G738" s="272" t="s">
        <v>367</v>
      </c>
      <c r="H738" s="272" t="s">
        <v>367</v>
      </c>
      <c r="I738" s="272" t="s">
        <v>368</v>
      </c>
      <c r="J738" s="272" t="s">
        <v>368</v>
      </c>
      <c r="K738" s="272" t="s">
        <v>368</v>
      </c>
      <c r="L738" s="272" t="s">
        <v>368</v>
      </c>
      <c r="M738" s="272" t="s">
        <v>367</v>
      </c>
      <c r="N738" s="272" t="s">
        <v>367</v>
      </c>
      <c r="O738" s="272" t="s">
        <v>367</v>
      </c>
      <c r="P738" s="272" t="s">
        <v>367</v>
      </c>
      <c r="Q738" s="272" t="s">
        <v>367</v>
      </c>
      <c r="R738" s="272" t="s">
        <v>367</v>
      </c>
      <c r="S738" s="272" t="s">
        <v>367</v>
      </c>
      <c r="T738" s="272" t="s">
        <v>367</v>
      </c>
      <c r="U738" s="272" t="s">
        <v>367</v>
      </c>
      <c r="V738" s="272" t="s">
        <v>367</v>
      </c>
      <c r="W738" s="272"/>
      <c r="X738" s="272"/>
      <c r="Y738" s="272"/>
      <c r="Z738" s="272"/>
      <c r="AA738" s="272"/>
      <c r="AB738" s="272"/>
      <c r="AC738" s="272"/>
      <c r="AD738" s="272"/>
      <c r="AE738" s="272"/>
      <c r="AF738" s="272"/>
      <c r="AG738" s="272"/>
      <c r="AH738" s="272"/>
      <c r="AI738" s="272"/>
      <c r="AJ738" s="272"/>
      <c r="AK738" s="272"/>
      <c r="AL738" s="272"/>
      <c r="AM738" s="272"/>
      <c r="AN738" s="272"/>
      <c r="AO738" s="272"/>
      <c r="AP738" s="272"/>
      <c r="AQ738" s="272"/>
    </row>
    <row r="739" spans="1:43">
      <c r="A739" s="272">
        <v>211376</v>
      </c>
      <c r="B739" s="252" t="s">
        <v>81</v>
      </c>
      <c r="C739" s="272" t="s">
        <v>368</v>
      </c>
      <c r="D739" s="272" t="s">
        <v>368</v>
      </c>
      <c r="E739" s="272" t="s">
        <v>368</v>
      </c>
      <c r="F739" s="272" t="s">
        <v>368</v>
      </c>
      <c r="G739" s="272" t="s">
        <v>368</v>
      </c>
      <c r="H739" s="272" t="s">
        <v>367</v>
      </c>
      <c r="I739" s="272" t="s">
        <v>368</v>
      </c>
      <c r="J739" s="272" t="s">
        <v>368</v>
      </c>
      <c r="K739" s="272" t="s">
        <v>368</v>
      </c>
      <c r="L739" s="272" t="s">
        <v>368</v>
      </c>
      <c r="M739" s="272" t="s">
        <v>367</v>
      </c>
      <c r="N739" s="272" t="s">
        <v>367</v>
      </c>
      <c r="O739" s="272" t="s">
        <v>367</v>
      </c>
      <c r="P739" s="272" t="s">
        <v>367</v>
      </c>
      <c r="Q739" s="272" t="s">
        <v>367</v>
      </c>
      <c r="R739" s="272" t="s">
        <v>367</v>
      </c>
      <c r="S739" s="272" t="s">
        <v>367</v>
      </c>
      <c r="T739" s="272" t="s">
        <v>367</v>
      </c>
      <c r="U739" s="272" t="s">
        <v>367</v>
      </c>
      <c r="V739" s="272" t="s">
        <v>367</v>
      </c>
      <c r="W739" s="272"/>
      <c r="X739" s="272"/>
      <c r="Y739" s="272"/>
      <c r="Z739" s="272"/>
      <c r="AA739" s="272"/>
      <c r="AB739" s="272"/>
      <c r="AC739" s="272"/>
      <c r="AD739" s="272"/>
      <c r="AE739" s="272"/>
      <c r="AF739" s="272"/>
      <c r="AG739" s="272"/>
      <c r="AH739" s="272"/>
      <c r="AI739" s="272"/>
      <c r="AJ739" s="272"/>
      <c r="AK739" s="272"/>
      <c r="AL739" s="272"/>
      <c r="AM739" s="272"/>
      <c r="AN739" s="272"/>
      <c r="AO739" s="272"/>
      <c r="AP739" s="272"/>
      <c r="AQ739" s="272"/>
    </row>
    <row r="740" spans="1:43">
      <c r="A740" s="272">
        <v>211373</v>
      </c>
      <c r="B740" s="252" t="s">
        <v>81</v>
      </c>
      <c r="C740" s="272" t="s">
        <v>368</v>
      </c>
      <c r="D740" s="272" t="s">
        <v>368</v>
      </c>
      <c r="E740" s="272" t="s">
        <v>368</v>
      </c>
      <c r="F740" s="272" t="s">
        <v>368</v>
      </c>
      <c r="G740" s="272" t="s">
        <v>368</v>
      </c>
      <c r="H740" s="272" t="s">
        <v>368</v>
      </c>
      <c r="I740" s="272" t="s">
        <v>368</v>
      </c>
      <c r="J740" s="272" t="s">
        <v>367</v>
      </c>
      <c r="K740" s="272" t="s">
        <v>368</v>
      </c>
      <c r="L740" s="272" t="s">
        <v>368</v>
      </c>
      <c r="M740" s="272" t="s">
        <v>367</v>
      </c>
      <c r="N740" s="272" t="s">
        <v>367</v>
      </c>
      <c r="O740" s="272" t="s">
        <v>367</v>
      </c>
      <c r="P740" s="272" t="s">
        <v>367</v>
      </c>
      <c r="Q740" s="272" t="s">
        <v>367</v>
      </c>
      <c r="R740" s="272" t="s">
        <v>367</v>
      </c>
      <c r="S740" s="272" t="s">
        <v>367</v>
      </c>
      <c r="T740" s="272" t="s">
        <v>367</v>
      </c>
      <c r="U740" s="272" t="s">
        <v>367</v>
      </c>
      <c r="V740" s="272" t="s">
        <v>367</v>
      </c>
      <c r="W740" s="272"/>
      <c r="X740" s="272"/>
      <c r="Y740" s="272"/>
      <c r="Z740" s="272"/>
      <c r="AA740" s="272"/>
      <c r="AB740" s="272"/>
      <c r="AC740" s="272"/>
      <c r="AD740" s="272"/>
      <c r="AE740" s="272"/>
      <c r="AF740" s="272"/>
      <c r="AG740" s="272"/>
      <c r="AH740" s="272"/>
      <c r="AI740" s="272"/>
      <c r="AJ740" s="272"/>
      <c r="AK740" s="272"/>
      <c r="AL740" s="272"/>
      <c r="AM740" s="272"/>
      <c r="AN740" s="272"/>
      <c r="AO740" s="272"/>
      <c r="AP740" s="272"/>
      <c r="AQ740" s="272"/>
    </row>
    <row r="741" spans="1:43">
      <c r="A741" s="272">
        <v>211367</v>
      </c>
      <c r="B741" s="252" t="s">
        <v>81</v>
      </c>
      <c r="C741" s="272" t="s">
        <v>368</v>
      </c>
      <c r="D741" s="272" t="s">
        <v>368</v>
      </c>
      <c r="E741" s="272" t="s">
        <v>368</v>
      </c>
      <c r="F741" s="272" t="s">
        <v>368</v>
      </c>
      <c r="G741" s="272" t="s">
        <v>368</v>
      </c>
      <c r="H741" s="272" t="s">
        <v>367</v>
      </c>
      <c r="I741" s="272" t="s">
        <v>367</v>
      </c>
      <c r="J741" s="272" t="s">
        <v>368</v>
      </c>
      <c r="K741" s="272" t="s">
        <v>366</v>
      </c>
      <c r="L741" s="272" t="s">
        <v>367</v>
      </c>
      <c r="M741" s="272" t="s">
        <v>367</v>
      </c>
      <c r="N741" s="272" t="s">
        <v>367</v>
      </c>
      <c r="O741" s="272" t="s">
        <v>367</v>
      </c>
      <c r="P741" s="272" t="s">
        <v>367</v>
      </c>
      <c r="Q741" s="272" t="s">
        <v>367</v>
      </c>
      <c r="R741" s="272" t="s">
        <v>367</v>
      </c>
      <c r="S741" s="272" t="s">
        <v>367</v>
      </c>
      <c r="T741" s="272" t="s">
        <v>367</v>
      </c>
      <c r="U741" s="272" t="s">
        <v>367</v>
      </c>
      <c r="V741" s="272" t="s">
        <v>367</v>
      </c>
      <c r="W741" s="272"/>
      <c r="X741" s="272"/>
      <c r="Y741" s="272"/>
      <c r="Z741" s="272"/>
      <c r="AA741" s="272"/>
      <c r="AB741" s="272"/>
      <c r="AC741" s="272"/>
      <c r="AD741" s="272"/>
      <c r="AE741" s="272"/>
      <c r="AF741" s="272"/>
      <c r="AG741" s="272"/>
      <c r="AH741" s="272"/>
      <c r="AI741" s="272"/>
      <c r="AJ741" s="272"/>
      <c r="AK741" s="272"/>
      <c r="AL741" s="272"/>
      <c r="AM741" s="272"/>
      <c r="AN741" s="272"/>
      <c r="AO741" s="272"/>
      <c r="AP741" s="272"/>
      <c r="AQ741" s="272"/>
    </row>
    <row r="742" spans="1:43">
      <c r="A742" s="272">
        <v>211366</v>
      </c>
      <c r="B742" s="252" t="s">
        <v>81</v>
      </c>
      <c r="C742" s="272" t="s">
        <v>366</v>
      </c>
      <c r="D742" s="272" t="s">
        <v>368</v>
      </c>
      <c r="E742" s="272" t="s">
        <v>368</v>
      </c>
      <c r="F742" s="272" t="s">
        <v>366</v>
      </c>
      <c r="G742" s="272" t="s">
        <v>367</v>
      </c>
      <c r="H742" s="272" t="s">
        <v>368</v>
      </c>
      <c r="I742" s="272" t="s">
        <v>368</v>
      </c>
      <c r="J742" s="272" t="s">
        <v>368</v>
      </c>
      <c r="K742" s="272" t="s">
        <v>368</v>
      </c>
      <c r="L742" s="272" t="s">
        <v>368</v>
      </c>
      <c r="M742" s="272" t="s">
        <v>367</v>
      </c>
      <c r="N742" s="272" t="s">
        <v>368</v>
      </c>
      <c r="O742" s="272" t="s">
        <v>368</v>
      </c>
      <c r="P742" s="272" t="s">
        <v>367</v>
      </c>
      <c r="Q742" s="272" t="s">
        <v>367</v>
      </c>
      <c r="R742" s="272" t="s">
        <v>367</v>
      </c>
      <c r="S742" s="272" t="s">
        <v>368</v>
      </c>
      <c r="T742" s="272" t="s">
        <v>367</v>
      </c>
      <c r="U742" s="272" t="s">
        <v>367</v>
      </c>
      <c r="V742" s="272" t="s">
        <v>368</v>
      </c>
      <c r="W742" s="272"/>
      <c r="X742" s="272"/>
      <c r="Y742" s="272"/>
      <c r="Z742" s="272"/>
      <c r="AA742" s="272"/>
      <c r="AB742" s="272"/>
      <c r="AC742" s="272"/>
      <c r="AD742" s="272"/>
      <c r="AE742" s="272"/>
      <c r="AF742" s="272"/>
      <c r="AG742" s="272"/>
      <c r="AH742" s="272"/>
      <c r="AI742" s="272"/>
      <c r="AJ742" s="272"/>
      <c r="AK742" s="272"/>
      <c r="AL742" s="272"/>
      <c r="AM742" s="272"/>
      <c r="AN742" s="272"/>
      <c r="AO742" s="272"/>
      <c r="AP742" s="272"/>
      <c r="AQ742" s="272"/>
    </row>
    <row r="743" spans="1:43">
      <c r="A743" s="272">
        <v>211339</v>
      </c>
      <c r="B743" s="252" t="s">
        <v>81</v>
      </c>
      <c r="C743" s="272" t="s">
        <v>366</v>
      </c>
      <c r="D743" s="272" t="s">
        <v>366</v>
      </c>
      <c r="E743" s="272" t="s">
        <v>366</v>
      </c>
      <c r="F743" s="272" t="s">
        <v>366</v>
      </c>
      <c r="G743" s="272" t="s">
        <v>367</v>
      </c>
      <c r="H743" s="272" t="s">
        <v>367</v>
      </c>
      <c r="I743" s="272" t="s">
        <v>366</v>
      </c>
      <c r="J743" s="272" t="s">
        <v>368</v>
      </c>
      <c r="K743" s="272" t="s">
        <v>366</v>
      </c>
      <c r="L743" s="272" t="s">
        <v>366</v>
      </c>
      <c r="M743" s="272" t="s">
        <v>368</v>
      </c>
      <c r="N743" s="272" t="s">
        <v>368</v>
      </c>
      <c r="O743" s="272" t="s">
        <v>367</v>
      </c>
      <c r="P743" s="272" t="s">
        <v>367</v>
      </c>
      <c r="Q743" s="272" t="s">
        <v>367</v>
      </c>
      <c r="R743" s="272" t="s">
        <v>367</v>
      </c>
      <c r="S743" s="272" t="s">
        <v>367</v>
      </c>
      <c r="T743" s="272" t="s">
        <v>367</v>
      </c>
      <c r="U743" s="272" t="s">
        <v>367</v>
      </c>
      <c r="V743" s="272" t="s">
        <v>367</v>
      </c>
      <c r="W743" s="272"/>
      <c r="X743" s="272"/>
      <c r="Y743" s="272"/>
      <c r="Z743" s="272"/>
      <c r="AA743" s="272"/>
      <c r="AB743" s="272"/>
      <c r="AC743" s="272"/>
      <c r="AD743" s="272"/>
      <c r="AE743" s="272"/>
      <c r="AF743" s="272"/>
      <c r="AG743" s="272"/>
      <c r="AH743" s="272"/>
      <c r="AI743" s="272"/>
      <c r="AJ743" s="272"/>
      <c r="AK743" s="272"/>
      <c r="AL743" s="272"/>
      <c r="AM743" s="272"/>
      <c r="AN743" s="272"/>
      <c r="AO743" s="272"/>
      <c r="AP743" s="272"/>
      <c r="AQ743" s="272"/>
    </row>
    <row r="744" spans="1:43">
      <c r="A744" s="272">
        <v>211334</v>
      </c>
      <c r="B744" s="252" t="s">
        <v>81</v>
      </c>
      <c r="C744" s="272" t="s">
        <v>366</v>
      </c>
      <c r="D744" s="272" t="s">
        <v>368</v>
      </c>
      <c r="E744" s="272" t="s">
        <v>368</v>
      </c>
      <c r="F744" s="272" t="s">
        <v>368</v>
      </c>
      <c r="G744" s="272" t="s">
        <v>367</v>
      </c>
      <c r="H744" s="272" t="s">
        <v>367</v>
      </c>
      <c r="I744" s="272" t="s">
        <v>368</v>
      </c>
      <c r="J744" s="272" t="s">
        <v>366</v>
      </c>
      <c r="K744" s="272" t="s">
        <v>366</v>
      </c>
      <c r="L744" s="272" t="s">
        <v>368</v>
      </c>
      <c r="M744" s="272" t="s">
        <v>368</v>
      </c>
      <c r="N744" s="272" t="s">
        <v>368</v>
      </c>
      <c r="O744" s="272" t="s">
        <v>366</v>
      </c>
      <c r="P744" s="272" t="s">
        <v>367</v>
      </c>
      <c r="Q744" s="272" t="s">
        <v>368</v>
      </c>
      <c r="R744" s="272" t="s">
        <v>367</v>
      </c>
      <c r="S744" s="272" t="s">
        <v>368</v>
      </c>
      <c r="T744" s="272" t="s">
        <v>368</v>
      </c>
      <c r="U744" s="272" t="s">
        <v>367</v>
      </c>
      <c r="V744" s="272" t="s">
        <v>367</v>
      </c>
      <c r="W744" s="272"/>
      <c r="X744" s="272"/>
      <c r="Y744" s="272"/>
      <c r="Z744" s="272"/>
      <c r="AA744" s="272"/>
      <c r="AB744" s="272"/>
      <c r="AC744" s="272"/>
      <c r="AD744" s="272"/>
      <c r="AE744" s="272"/>
      <c r="AF744" s="272"/>
      <c r="AG744" s="272"/>
      <c r="AH744" s="272"/>
      <c r="AI744" s="272"/>
      <c r="AJ744" s="272"/>
      <c r="AK744" s="272"/>
      <c r="AL744" s="272"/>
      <c r="AM744" s="272"/>
      <c r="AN744" s="272"/>
      <c r="AO744" s="272"/>
      <c r="AP744" s="272"/>
      <c r="AQ744" s="272"/>
    </row>
    <row r="745" spans="1:43">
      <c r="A745" s="272">
        <v>211327</v>
      </c>
      <c r="B745" s="252" t="s">
        <v>81</v>
      </c>
      <c r="C745" s="272" t="s">
        <v>366</v>
      </c>
      <c r="D745" s="272" t="s">
        <v>368</v>
      </c>
      <c r="E745" s="272" t="s">
        <v>368</v>
      </c>
      <c r="F745" s="272" t="s">
        <v>368</v>
      </c>
      <c r="G745" s="272" t="s">
        <v>368</v>
      </c>
      <c r="H745" s="272" t="s">
        <v>367</v>
      </c>
      <c r="I745" s="272" t="s">
        <v>368</v>
      </c>
      <c r="J745" s="272" t="s">
        <v>366</v>
      </c>
      <c r="K745" s="272" t="s">
        <v>366</v>
      </c>
      <c r="L745" s="272" t="s">
        <v>368</v>
      </c>
      <c r="M745" s="272" t="s">
        <v>366</v>
      </c>
      <c r="N745" s="272" t="s">
        <v>368</v>
      </c>
      <c r="O745" s="272" t="s">
        <v>368</v>
      </c>
      <c r="P745" s="272" t="s">
        <v>367</v>
      </c>
      <c r="Q745" s="272" t="s">
        <v>367</v>
      </c>
      <c r="R745" s="272" t="s">
        <v>367</v>
      </c>
      <c r="S745" s="272" t="s">
        <v>367</v>
      </c>
      <c r="T745" s="272" t="s">
        <v>368</v>
      </c>
      <c r="U745" s="272" t="s">
        <v>368</v>
      </c>
      <c r="V745" s="272" t="s">
        <v>368</v>
      </c>
      <c r="W745" s="272"/>
      <c r="X745" s="272"/>
      <c r="Y745" s="272"/>
      <c r="Z745" s="272"/>
      <c r="AA745" s="272"/>
      <c r="AB745" s="272"/>
      <c r="AC745" s="272"/>
      <c r="AD745" s="272"/>
      <c r="AE745" s="272"/>
      <c r="AF745" s="272"/>
      <c r="AG745" s="272"/>
      <c r="AH745" s="272"/>
      <c r="AI745" s="272"/>
      <c r="AJ745" s="272"/>
      <c r="AK745" s="272"/>
      <c r="AL745" s="272"/>
      <c r="AM745" s="272"/>
      <c r="AN745" s="272"/>
      <c r="AO745" s="272"/>
      <c r="AP745" s="272"/>
      <c r="AQ745" s="272"/>
    </row>
    <row r="746" spans="1:43">
      <c r="A746" s="272">
        <v>211306</v>
      </c>
      <c r="B746" s="252" t="s">
        <v>81</v>
      </c>
      <c r="C746" s="272" t="s">
        <v>366</v>
      </c>
      <c r="D746" s="272" t="s">
        <v>366</v>
      </c>
      <c r="E746" s="272" t="s">
        <v>368</v>
      </c>
      <c r="F746" s="272" t="s">
        <v>368</v>
      </c>
      <c r="G746" s="272" t="s">
        <v>368</v>
      </c>
      <c r="H746" s="272" t="s">
        <v>368</v>
      </c>
      <c r="I746" s="272" t="s">
        <v>368</v>
      </c>
      <c r="J746" s="272" t="s">
        <v>366</v>
      </c>
      <c r="K746" s="272" t="s">
        <v>368</v>
      </c>
      <c r="L746" s="272" t="s">
        <v>368</v>
      </c>
      <c r="M746" s="272" t="s">
        <v>368</v>
      </c>
      <c r="N746" s="272" t="s">
        <v>368</v>
      </c>
      <c r="O746" s="272" t="s">
        <v>368</v>
      </c>
      <c r="P746" s="272" t="s">
        <v>367</v>
      </c>
      <c r="Q746" s="272" t="s">
        <v>368</v>
      </c>
      <c r="R746" s="272" t="s">
        <v>367</v>
      </c>
      <c r="S746" s="272" t="s">
        <v>367</v>
      </c>
      <c r="T746" s="272" t="s">
        <v>367</v>
      </c>
      <c r="U746" s="272" t="s">
        <v>367</v>
      </c>
      <c r="V746" s="272" t="s">
        <v>367</v>
      </c>
      <c r="W746" s="272"/>
      <c r="X746" s="272"/>
      <c r="Y746" s="272"/>
      <c r="Z746" s="272"/>
      <c r="AA746" s="272"/>
      <c r="AB746" s="272"/>
      <c r="AC746" s="272"/>
      <c r="AD746" s="272"/>
      <c r="AE746" s="272"/>
      <c r="AF746" s="272"/>
      <c r="AG746" s="272"/>
      <c r="AH746" s="272"/>
      <c r="AI746" s="272"/>
      <c r="AJ746" s="272"/>
      <c r="AK746" s="272"/>
      <c r="AL746" s="272"/>
      <c r="AM746" s="272"/>
      <c r="AN746" s="272"/>
      <c r="AO746" s="272"/>
      <c r="AP746" s="272"/>
      <c r="AQ746" s="272"/>
    </row>
    <row r="747" spans="1:43">
      <c r="A747" s="272">
        <v>211305</v>
      </c>
      <c r="B747" s="252" t="s">
        <v>81</v>
      </c>
      <c r="C747" s="272" t="s">
        <v>366</v>
      </c>
      <c r="D747" s="272" t="s">
        <v>368</v>
      </c>
      <c r="E747" s="272" t="s">
        <v>366</v>
      </c>
      <c r="F747" s="272" t="s">
        <v>368</v>
      </c>
      <c r="G747" s="272" t="s">
        <v>368</v>
      </c>
      <c r="H747" s="272" t="s">
        <v>367</v>
      </c>
      <c r="I747" s="272" t="s">
        <v>368</v>
      </c>
      <c r="J747" s="272" t="s">
        <v>366</v>
      </c>
      <c r="K747" s="272" t="s">
        <v>368</v>
      </c>
      <c r="L747" s="272" t="s">
        <v>368</v>
      </c>
      <c r="M747" s="272" t="s">
        <v>368</v>
      </c>
      <c r="N747" s="272" t="s">
        <v>368</v>
      </c>
      <c r="O747" s="272" t="s">
        <v>368</v>
      </c>
      <c r="P747" s="272" t="s">
        <v>367</v>
      </c>
      <c r="Q747" s="272" t="s">
        <v>368</v>
      </c>
      <c r="R747" s="272" t="s">
        <v>367</v>
      </c>
      <c r="S747" s="272" t="s">
        <v>367</v>
      </c>
      <c r="T747" s="272" t="s">
        <v>367</v>
      </c>
      <c r="U747" s="272" t="s">
        <v>367</v>
      </c>
      <c r="V747" s="272" t="s">
        <v>367</v>
      </c>
      <c r="W747" s="272"/>
      <c r="X747" s="272"/>
      <c r="Y747" s="272"/>
      <c r="Z747" s="272"/>
      <c r="AA747" s="272"/>
      <c r="AB747" s="272"/>
      <c r="AC747" s="272"/>
      <c r="AD747" s="272"/>
      <c r="AE747" s="272"/>
      <c r="AF747" s="272"/>
      <c r="AG747" s="272"/>
      <c r="AH747" s="272"/>
      <c r="AI747" s="272"/>
      <c r="AJ747" s="272"/>
      <c r="AK747" s="272"/>
      <c r="AL747" s="272"/>
      <c r="AM747" s="272"/>
      <c r="AN747" s="272"/>
      <c r="AO747" s="272"/>
      <c r="AP747" s="272"/>
      <c r="AQ747" s="272"/>
    </row>
    <row r="748" spans="1:43">
      <c r="A748" s="272">
        <v>211302</v>
      </c>
      <c r="B748" s="252" t="s">
        <v>81</v>
      </c>
      <c r="C748" s="272" t="s">
        <v>368</v>
      </c>
      <c r="D748" s="272" t="s">
        <v>368</v>
      </c>
      <c r="E748" s="272" t="s">
        <v>368</v>
      </c>
      <c r="F748" s="272" t="s">
        <v>368</v>
      </c>
      <c r="G748" s="272" t="s">
        <v>366</v>
      </c>
      <c r="H748" s="272" t="s">
        <v>366</v>
      </c>
      <c r="I748" s="272" t="s">
        <v>368</v>
      </c>
      <c r="J748" s="272" t="s">
        <v>368</v>
      </c>
      <c r="K748" s="272" t="s">
        <v>366</v>
      </c>
      <c r="L748" s="272" t="s">
        <v>368</v>
      </c>
      <c r="M748" s="272" t="s">
        <v>368</v>
      </c>
      <c r="N748" s="272" t="s">
        <v>366</v>
      </c>
      <c r="O748" s="272" t="s">
        <v>368</v>
      </c>
      <c r="P748" s="272" t="s">
        <v>366</v>
      </c>
      <c r="Q748" s="272" t="s">
        <v>368</v>
      </c>
      <c r="R748" s="272" t="s">
        <v>366</v>
      </c>
      <c r="S748" s="272" t="s">
        <v>366</v>
      </c>
      <c r="T748" s="272" t="s">
        <v>367</v>
      </c>
      <c r="U748" s="272" t="s">
        <v>367</v>
      </c>
      <c r="V748" s="272" t="s">
        <v>368</v>
      </c>
      <c r="W748" s="272"/>
      <c r="X748" s="272"/>
      <c r="Y748" s="272"/>
      <c r="Z748" s="272"/>
      <c r="AA748" s="272"/>
      <c r="AB748" s="272"/>
      <c r="AC748" s="272"/>
      <c r="AD748" s="272"/>
      <c r="AE748" s="272"/>
      <c r="AF748" s="272"/>
      <c r="AG748" s="272"/>
      <c r="AH748" s="272"/>
      <c r="AI748" s="272"/>
      <c r="AJ748" s="272"/>
      <c r="AK748" s="272"/>
      <c r="AL748" s="272"/>
      <c r="AM748" s="272"/>
      <c r="AN748" s="272"/>
      <c r="AO748" s="272"/>
      <c r="AP748" s="272"/>
      <c r="AQ748" s="272"/>
    </row>
    <row r="749" spans="1:43">
      <c r="A749" s="272">
        <v>211295</v>
      </c>
      <c r="B749" s="252" t="s">
        <v>81</v>
      </c>
      <c r="C749" s="272" t="s">
        <v>366</v>
      </c>
      <c r="D749" s="272" t="s">
        <v>368</v>
      </c>
      <c r="E749" s="272" t="s">
        <v>368</v>
      </c>
      <c r="F749" s="272" t="s">
        <v>366</v>
      </c>
      <c r="G749" s="272" t="s">
        <v>368</v>
      </c>
      <c r="H749" s="272" t="s">
        <v>368</v>
      </c>
      <c r="I749" s="272" t="s">
        <v>368</v>
      </c>
      <c r="J749" s="272" t="s">
        <v>367</v>
      </c>
      <c r="K749" s="272" t="s">
        <v>368</v>
      </c>
      <c r="L749" s="272" t="s">
        <v>367</v>
      </c>
      <c r="M749" s="272" t="s">
        <v>367</v>
      </c>
      <c r="N749" s="272" t="s">
        <v>367</v>
      </c>
      <c r="O749" s="272" t="s">
        <v>367</v>
      </c>
      <c r="P749" s="272" t="s">
        <v>367</v>
      </c>
      <c r="Q749" s="272" t="s">
        <v>367</v>
      </c>
      <c r="R749" s="272" t="s">
        <v>367</v>
      </c>
      <c r="S749" s="272" t="s">
        <v>367</v>
      </c>
      <c r="T749" s="272" t="s">
        <v>367</v>
      </c>
      <c r="U749" s="272" t="s">
        <v>367</v>
      </c>
      <c r="V749" s="272" t="s">
        <v>367</v>
      </c>
      <c r="W749" s="272"/>
      <c r="X749" s="272"/>
      <c r="Y749" s="272"/>
      <c r="Z749" s="272"/>
      <c r="AA749" s="272"/>
      <c r="AB749" s="272"/>
      <c r="AC749" s="272"/>
      <c r="AD749" s="272"/>
      <c r="AE749" s="272"/>
      <c r="AF749" s="272"/>
      <c r="AG749" s="272"/>
      <c r="AH749" s="272"/>
      <c r="AI749" s="272"/>
      <c r="AJ749" s="272"/>
      <c r="AK749" s="272"/>
      <c r="AL749" s="272"/>
      <c r="AM749" s="272"/>
      <c r="AN749" s="272"/>
      <c r="AO749" s="272"/>
      <c r="AP749" s="272"/>
      <c r="AQ749" s="272"/>
    </row>
    <row r="750" spans="1:43">
      <c r="A750" s="272">
        <v>211286</v>
      </c>
      <c r="B750" s="252" t="s">
        <v>81</v>
      </c>
      <c r="C750" s="272" t="s">
        <v>368</v>
      </c>
      <c r="D750" s="272" t="s">
        <v>368</v>
      </c>
      <c r="E750" s="272" t="s">
        <v>368</v>
      </c>
      <c r="F750" s="272" t="s">
        <v>368</v>
      </c>
      <c r="G750" s="272" t="s">
        <v>368</v>
      </c>
      <c r="H750" s="272" t="s">
        <v>368</v>
      </c>
      <c r="I750" s="272" t="s">
        <v>368</v>
      </c>
      <c r="J750" s="272" t="s">
        <v>368</v>
      </c>
      <c r="K750" s="272" t="s">
        <v>368</v>
      </c>
      <c r="L750" s="272" t="s">
        <v>368</v>
      </c>
      <c r="M750" s="272" t="s">
        <v>367</v>
      </c>
      <c r="N750" s="272" t="s">
        <v>367</v>
      </c>
      <c r="O750" s="272" t="s">
        <v>367</v>
      </c>
      <c r="P750" s="272" t="s">
        <v>367</v>
      </c>
      <c r="Q750" s="272" t="s">
        <v>367</v>
      </c>
      <c r="R750" s="272" t="s">
        <v>367</v>
      </c>
      <c r="S750" s="272" t="s">
        <v>367</v>
      </c>
      <c r="T750" s="272" t="s">
        <v>367</v>
      </c>
      <c r="U750" s="272" t="s">
        <v>367</v>
      </c>
      <c r="V750" s="272" t="s">
        <v>367</v>
      </c>
      <c r="W750" s="272"/>
      <c r="X750" s="272"/>
      <c r="Y750" s="272"/>
      <c r="Z750" s="272"/>
      <c r="AA750" s="272"/>
      <c r="AB750" s="272"/>
      <c r="AC750" s="272"/>
      <c r="AD750" s="272"/>
      <c r="AE750" s="272"/>
      <c r="AF750" s="272"/>
      <c r="AG750" s="272"/>
      <c r="AH750" s="272"/>
      <c r="AI750" s="272"/>
      <c r="AJ750" s="272"/>
      <c r="AK750" s="272"/>
      <c r="AL750" s="272"/>
      <c r="AM750" s="272"/>
      <c r="AN750" s="272"/>
      <c r="AO750" s="272"/>
      <c r="AP750" s="272"/>
      <c r="AQ750" s="272"/>
    </row>
    <row r="751" spans="1:43">
      <c r="A751" s="272">
        <v>211224</v>
      </c>
      <c r="B751" s="252" t="s">
        <v>81</v>
      </c>
      <c r="C751" s="272" t="s">
        <v>366</v>
      </c>
      <c r="D751" s="272" t="s">
        <v>366</v>
      </c>
      <c r="E751" s="272" t="s">
        <v>366</v>
      </c>
      <c r="F751" s="272" t="s">
        <v>366</v>
      </c>
      <c r="G751" s="272" t="s">
        <v>367</v>
      </c>
      <c r="H751" s="272" t="s">
        <v>367</v>
      </c>
      <c r="I751" s="272" t="s">
        <v>368</v>
      </c>
      <c r="J751" s="272" t="s">
        <v>367</v>
      </c>
      <c r="K751" s="272" t="s">
        <v>366</v>
      </c>
      <c r="L751" s="272" t="s">
        <v>368</v>
      </c>
      <c r="M751" s="272" t="s">
        <v>366</v>
      </c>
      <c r="N751" s="272" t="s">
        <v>368</v>
      </c>
      <c r="O751" s="272" t="s">
        <v>367</v>
      </c>
      <c r="P751" s="272" t="s">
        <v>367</v>
      </c>
      <c r="Q751" s="272" t="s">
        <v>368</v>
      </c>
      <c r="R751" s="272" t="s">
        <v>367</v>
      </c>
      <c r="S751" s="272" t="s">
        <v>367</v>
      </c>
      <c r="T751" s="272" t="s">
        <v>367</v>
      </c>
      <c r="U751" s="272" t="s">
        <v>367</v>
      </c>
      <c r="V751" s="272" t="s">
        <v>367</v>
      </c>
      <c r="W751" s="272"/>
      <c r="X751" s="272"/>
      <c r="Y751" s="272"/>
      <c r="Z751" s="272"/>
      <c r="AA751" s="272"/>
      <c r="AB751" s="272"/>
      <c r="AC751" s="272"/>
      <c r="AD751" s="272"/>
      <c r="AE751" s="272"/>
      <c r="AF751" s="272"/>
      <c r="AG751" s="272"/>
      <c r="AH751" s="272"/>
      <c r="AI751" s="272"/>
      <c r="AJ751" s="272"/>
      <c r="AK751" s="272"/>
      <c r="AL751" s="272"/>
      <c r="AM751" s="272"/>
      <c r="AN751" s="272"/>
      <c r="AO751" s="272"/>
      <c r="AP751" s="272"/>
      <c r="AQ751" s="272"/>
    </row>
    <row r="752" spans="1:43">
      <c r="A752" s="272">
        <v>211221</v>
      </c>
      <c r="B752" s="252" t="s">
        <v>81</v>
      </c>
      <c r="C752" s="272" t="s">
        <v>368</v>
      </c>
      <c r="D752" s="272" t="s">
        <v>368</v>
      </c>
      <c r="E752" s="272" t="s">
        <v>368</v>
      </c>
      <c r="F752" s="272" t="s">
        <v>368</v>
      </c>
      <c r="G752" s="272" t="s">
        <v>367</v>
      </c>
      <c r="H752" s="272" t="s">
        <v>366</v>
      </c>
      <c r="I752" s="272" t="s">
        <v>368</v>
      </c>
      <c r="J752" s="272" t="s">
        <v>368</v>
      </c>
      <c r="K752" s="272" t="s">
        <v>368</v>
      </c>
      <c r="L752" s="272" t="s">
        <v>368</v>
      </c>
      <c r="M752" s="272" t="s">
        <v>368</v>
      </c>
      <c r="N752" s="272" t="s">
        <v>367</v>
      </c>
      <c r="O752" s="272" t="s">
        <v>367</v>
      </c>
      <c r="P752" s="272" t="s">
        <v>367</v>
      </c>
      <c r="Q752" s="272" t="s">
        <v>367</v>
      </c>
      <c r="R752" s="272" t="s">
        <v>367</v>
      </c>
      <c r="S752" s="272" t="s">
        <v>367</v>
      </c>
      <c r="T752" s="272" t="s">
        <v>367</v>
      </c>
      <c r="U752" s="272" t="s">
        <v>367</v>
      </c>
      <c r="V752" s="272" t="s">
        <v>367</v>
      </c>
      <c r="W752" s="272"/>
      <c r="X752" s="272"/>
      <c r="Y752" s="272"/>
      <c r="Z752" s="272"/>
      <c r="AA752" s="272"/>
      <c r="AB752" s="272"/>
      <c r="AC752" s="272"/>
      <c r="AD752" s="272"/>
      <c r="AE752" s="272"/>
      <c r="AF752" s="272"/>
      <c r="AG752" s="272"/>
      <c r="AH752" s="272"/>
      <c r="AI752" s="272"/>
      <c r="AJ752" s="272"/>
      <c r="AK752" s="272"/>
      <c r="AL752" s="272"/>
      <c r="AM752" s="272"/>
      <c r="AN752" s="272"/>
      <c r="AO752" s="272"/>
      <c r="AP752" s="272"/>
      <c r="AQ752" s="272"/>
    </row>
    <row r="753" spans="1:43">
      <c r="A753" s="272">
        <v>211168</v>
      </c>
      <c r="B753" s="252" t="s">
        <v>81</v>
      </c>
      <c r="C753" s="272" t="s">
        <v>368</v>
      </c>
      <c r="D753" s="272" t="s">
        <v>368</v>
      </c>
      <c r="E753" s="272" t="s">
        <v>368</v>
      </c>
      <c r="F753" s="272" t="s">
        <v>368</v>
      </c>
      <c r="G753" s="272" t="s">
        <v>367</v>
      </c>
      <c r="H753" s="272" t="s">
        <v>367</v>
      </c>
      <c r="I753" s="272" t="s">
        <v>368</v>
      </c>
      <c r="J753" s="272" t="s">
        <v>366</v>
      </c>
      <c r="K753" s="272" t="s">
        <v>368</v>
      </c>
      <c r="L753" s="272" t="s">
        <v>366</v>
      </c>
      <c r="M753" s="272" t="s">
        <v>367</v>
      </c>
      <c r="N753" s="272" t="s">
        <v>367</v>
      </c>
      <c r="O753" s="272" t="s">
        <v>367</v>
      </c>
      <c r="P753" s="272" t="s">
        <v>367</v>
      </c>
      <c r="Q753" s="272" t="s">
        <v>367</v>
      </c>
      <c r="R753" s="272" t="s">
        <v>367</v>
      </c>
      <c r="S753" s="272" t="s">
        <v>367</v>
      </c>
      <c r="T753" s="272" t="s">
        <v>367</v>
      </c>
      <c r="U753" s="272" t="s">
        <v>367</v>
      </c>
      <c r="V753" s="272" t="s">
        <v>367</v>
      </c>
      <c r="W753" s="272"/>
      <c r="X753" s="272"/>
      <c r="Y753" s="272"/>
      <c r="Z753" s="272"/>
      <c r="AA753" s="272"/>
      <c r="AB753" s="272"/>
      <c r="AC753" s="272"/>
      <c r="AD753" s="272"/>
      <c r="AE753" s="272"/>
      <c r="AF753" s="272"/>
      <c r="AG753" s="272"/>
      <c r="AH753" s="272"/>
      <c r="AI753" s="272"/>
      <c r="AJ753" s="272"/>
      <c r="AK753" s="272"/>
      <c r="AL753" s="272"/>
      <c r="AM753" s="272"/>
      <c r="AN753" s="272"/>
      <c r="AO753" s="272"/>
      <c r="AP753" s="272"/>
      <c r="AQ753" s="272"/>
    </row>
    <row r="754" spans="1:43">
      <c r="A754" s="272">
        <v>211166</v>
      </c>
      <c r="B754" s="252" t="s">
        <v>81</v>
      </c>
      <c r="C754" s="272" t="s">
        <v>368</v>
      </c>
      <c r="D754" s="272" t="s">
        <v>368</v>
      </c>
      <c r="E754" s="272" t="s">
        <v>367</v>
      </c>
      <c r="F754" s="272" t="s">
        <v>367</v>
      </c>
      <c r="G754" s="272" t="s">
        <v>367</v>
      </c>
      <c r="H754" s="272" t="s">
        <v>366</v>
      </c>
      <c r="I754" s="272" t="s">
        <v>368</v>
      </c>
      <c r="J754" s="272" t="s">
        <v>368</v>
      </c>
      <c r="K754" s="272" t="s">
        <v>368</v>
      </c>
      <c r="L754" s="272" t="s">
        <v>368</v>
      </c>
      <c r="M754" s="272" t="s">
        <v>367</v>
      </c>
      <c r="N754" s="272" t="s">
        <v>367</v>
      </c>
      <c r="O754" s="272" t="s">
        <v>367</v>
      </c>
      <c r="P754" s="272" t="s">
        <v>367</v>
      </c>
      <c r="Q754" s="272" t="s">
        <v>367</v>
      </c>
      <c r="R754" s="272" t="s">
        <v>367</v>
      </c>
      <c r="S754" s="272" t="s">
        <v>367</v>
      </c>
      <c r="T754" s="272" t="s">
        <v>367</v>
      </c>
      <c r="U754" s="272" t="s">
        <v>367</v>
      </c>
      <c r="V754" s="272" t="s">
        <v>367</v>
      </c>
      <c r="W754" s="272"/>
      <c r="X754" s="272"/>
      <c r="Y754" s="272"/>
      <c r="Z754" s="272"/>
      <c r="AA754" s="272"/>
      <c r="AB754" s="272"/>
      <c r="AC754" s="272"/>
      <c r="AD754" s="272"/>
      <c r="AE754" s="272"/>
      <c r="AF754" s="272"/>
      <c r="AG754" s="272"/>
      <c r="AH754" s="272"/>
      <c r="AI754" s="272"/>
      <c r="AJ754" s="272"/>
      <c r="AK754" s="272"/>
      <c r="AL754" s="272"/>
      <c r="AM754" s="272"/>
      <c r="AN754" s="272"/>
      <c r="AO754" s="272"/>
      <c r="AP754" s="272"/>
      <c r="AQ754" s="272"/>
    </row>
    <row r="755" spans="1:43">
      <c r="A755" s="272">
        <v>211087</v>
      </c>
      <c r="B755" s="252" t="s">
        <v>81</v>
      </c>
      <c r="C755" s="272" t="s">
        <v>368</v>
      </c>
      <c r="D755" s="272" t="s">
        <v>366</v>
      </c>
      <c r="E755" s="272" t="s">
        <v>366</v>
      </c>
      <c r="F755" s="272" t="s">
        <v>366</v>
      </c>
      <c r="G755" s="272" t="s">
        <v>367</v>
      </c>
      <c r="H755" s="272" t="s">
        <v>366</v>
      </c>
      <c r="I755" s="272" t="s">
        <v>368</v>
      </c>
      <c r="J755" s="272" t="s">
        <v>368</v>
      </c>
      <c r="K755" s="272" t="s">
        <v>366</v>
      </c>
      <c r="L755" s="272" t="s">
        <v>366</v>
      </c>
      <c r="M755" s="272" t="s">
        <v>368</v>
      </c>
      <c r="N755" s="272" t="s">
        <v>368</v>
      </c>
      <c r="O755" s="272" t="s">
        <v>368</v>
      </c>
      <c r="P755" s="272" t="s">
        <v>367</v>
      </c>
      <c r="Q755" s="272" t="s">
        <v>367</v>
      </c>
      <c r="R755" s="272" t="s">
        <v>367</v>
      </c>
      <c r="S755" s="272" t="s">
        <v>367</v>
      </c>
      <c r="T755" s="272" t="s">
        <v>367</v>
      </c>
      <c r="U755" s="272" t="s">
        <v>367</v>
      </c>
      <c r="V755" s="272" t="s">
        <v>367</v>
      </c>
      <c r="W755" s="272"/>
      <c r="X755" s="272"/>
      <c r="Y755" s="272"/>
      <c r="Z755" s="272"/>
      <c r="AA755" s="272"/>
      <c r="AB755" s="272"/>
      <c r="AC755" s="272"/>
      <c r="AD755" s="272"/>
      <c r="AE755" s="272"/>
      <c r="AF755" s="272"/>
      <c r="AG755" s="272"/>
      <c r="AH755" s="272"/>
      <c r="AI755" s="272"/>
      <c r="AJ755" s="272"/>
      <c r="AK755" s="272"/>
      <c r="AL755" s="272"/>
      <c r="AM755" s="272"/>
      <c r="AN755" s="272"/>
      <c r="AO755" s="272"/>
      <c r="AP755" s="272"/>
      <c r="AQ755" s="272"/>
    </row>
    <row r="756" spans="1:43">
      <c r="A756" s="272">
        <v>211033</v>
      </c>
      <c r="B756" s="252" t="s">
        <v>81</v>
      </c>
      <c r="C756" s="272" t="s">
        <v>368</v>
      </c>
      <c r="D756" s="272" t="s">
        <v>368</v>
      </c>
      <c r="E756" s="272" t="s">
        <v>368</v>
      </c>
      <c r="F756" s="272" t="s">
        <v>368</v>
      </c>
      <c r="G756" s="272" t="s">
        <v>368</v>
      </c>
      <c r="H756" s="272" t="s">
        <v>367</v>
      </c>
      <c r="I756" s="272" t="s">
        <v>367</v>
      </c>
      <c r="J756" s="272" t="s">
        <v>367</v>
      </c>
      <c r="K756" s="272" t="s">
        <v>368</v>
      </c>
      <c r="L756" s="272" t="s">
        <v>367</v>
      </c>
      <c r="M756" s="272" t="s">
        <v>367</v>
      </c>
      <c r="N756" s="272" t="s">
        <v>367</v>
      </c>
      <c r="O756" s="272" t="s">
        <v>367</v>
      </c>
      <c r="P756" s="272" t="s">
        <v>367</v>
      </c>
      <c r="Q756" s="272" t="s">
        <v>367</v>
      </c>
      <c r="R756" s="272" t="s">
        <v>367</v>
      </c>
      <c r="S756" s="272" t="s">
        <v>367</v>
      </c>
      <c r="T756" s="272" t="s">
        <v>367</v>
      </c>
      <c r="U756" s="272" t="s">
        <v>367</v>
      </c>
      <c r="V756" s="272" t="s">
        <v>367</v>
      </c>
      <c r="W756" s="272"/>
      <c r="X756" s="272"/>
      <c r="Y756" s="272"/>
      <c r="Z756" s="272"/>
      <c r="AA756" s="272"/>
      <c r="AB756" s="272"/>
      <c r="AC756" s="272"/>
      <c r="AD756" s="272"/>
      <c r="AE756" s="272"/>
      <c r="AF756" s="272"/>
      <c r="AG756" s="272"/>
      <c r="AH756" s="272"/>
      <c r="AI756" s="272"/>
      <c r="AJ756" s="272"/>
      <c r="AK756" s="272"/>
      <c r="AL756" s="272"/>
      <c r="AM756" s="272"/>
      <c r="AN756" s="272"/>
      <c r="AO756" s="272"/>
      <c r="AP756" s="272"/>
      <c r="AQ756" s="272"/>
    </row>
    <row r="757" spans="1:43">
      <c r="A757" s="272">
        <v>211011</v>
      </c>
      <c r="B757" s="252" t="s">
        <v>81</v>
      </c>
      <c r="C757" s="272" t="s">
        <v>368</v>
      </c>
      <c r="D757" s="272" t="s">
        <v>368</v>
      </c>
      <c r="E757" s="272" t="s">
        <v>368</v>
      </c>
      <c r="F757" s="272" t="s">
        <v>368</v>
      </c>
      <c r="G757" s="272" t="s">
        <v>368</v>
      </c>
      <c r="H757" s="272" t="s">
        <v>368</v>
      </c>
      <c r="I757" s="272" t="s">
        <v>366</v>
      </c>
      <c r="J757" s="272" t="s">
        <v>368</v>
      </c>
      <c r="K757" s="272" t="s">
        <v>368</v>
      </c>
      <c r="L757" s="272" t="s">
        <v>368</v>
      </c>
      <c r="M757" s="272" t="s">
        <v>367</v>
      </c>
      <c r="N757" s="272" t="s">
        <v>367</v>
      </c>
      <c r="O757" s="272" t="s">
        <v>366</v>
      </c>
      <c r="P757" s="272" t="s">
        <v>366</v>
      </c>
      <c r="Q757" s="272" t="s">
        <v>367</v>
      </c>
      <c r="R757" s="272" t="s">
        <v>367</v>
      </c>
      <c r="S757" s="272" t="s">
        <v>367</v>
      </c>
      <c r="T757" s="272" t="s">
        <v>367</v>
      </c>
      <c r="U757" s="272" t="s">
        <v>367</v>
      </c>
      <c r="V757" s="272" t="s">
        <v>367</v>
      </c>
      <c r="W757" s="272"/>
      <c r="X757" s="272"/>
      <c r="Y757" s="272"/>
      <c r="Z757" s="272"/>
      <c r="AA757" s="272"/>
      <c r="AB757" s="272"/>
      <c r="AC757" s="272"/>
      <c r="AD757" s="272"/>
      <c r="AE757" s="272"/>
      <c r="AF757" s="272"/>
      <c r="AG757" s="272"/>
      <c r="AH757" s="272"/>
      <c r="AI757" s="272"/>
      <c r="AJ757" s="272"/>
      <c r="AK757" s="272"/>
      <c r="AL757" s="272"/>
      <c r="AM757" s="272"/>
      <c r="AN757" s="272"/>
      <c r="AO757" s="272"/>
      <c r="AP757" s="272"/>
      <c r="AQ757" s="272"/>
    </row>
    <row r="758" spans="1:43">
      <c r="A758" s="272">
        <v>210966</v>
      </c>
      <c r="B758" s="252" t="s">
        <v>81</v>
      </c>
      <c r="C758" s="272" t="s">
        <v>368</v>
      </c>
      <c r="D758" s="272" t="s">
        <v>368</v>
      </c>
      <c r="E758" s="272" t="s">
        <v>366</v>
      </c>
      <c r="F758" s="272" t="s">
        <v>366</v>
      </c>
      <c r="G758" s="272" t="s">
        <v>366</v>
      </c>
      <c r="H758" s="272" t="s">
        <v>367</v>
      </c>
      <c r="I758" s="272" t="s">
        <v>368</v>
      </c>
      <c r="J758" s="272" t="s">
        <v>368</v>
      </c>
      <c r="K758" s="272" t="s">
        <v>366</v>
      </c>
      <c r="L758" s="272" t="s">
        <v>366</v>
      </c>
      <c r="M758" s="272" t="s">
        <v>367</v>
      </c>
      <c r="N758" s="272" t="s">
        <v>367</v>
      </c>
      <c r="O758" s="272" t="s">
        <v>367</v>
      </c>
      <c r="P758" s="272" t="s">
        <v>367</v>
      </c>
      <c r="Q758" s="272" t="s">
        <v>367</v>
      </c>
      <c r="R758" s="272" t="s">
        <v>367</v>
      </c>
      <c r="S758" s="272" t="s">
        <v>367</v>
      </c>
      <c r="T758" s="272" t="s">
        <v>367</v>
      </c>
      <c r="U758" s="272" t="s">
        <v>367</v>
      </c>
      <c r="V758" s="272" t="s">
        <v>367</v>
      </c>
      <c r="W758" s="272"/>
      <c r="X758" s="272"/>
      <c r="Y758" s="272"/>
      <c r="Z758" s="272"/>
      <c r="AA758" s="272"/>
      <c r="AB758" s="272"/>
      <c r="AC758" s="272"/>
      <c r="AD758" s="272"/>
      <c r="AE758" s="272"/>
      <c r="AF758" s="272"/>
      <c r="AG758" s="272"/>
      <c r="AH758" s="272"/>
      <c r="AI758" s="272"/>
      <c r="AJ758" s="272"/>
      <c r="AK758" s="272"/>
      <c r="AL758" s="272"/>
      <c r="AM758" s="272"/>
      <c r="AN758" s="272"/>
      <c r="AO758" s="272"/>
      <c r="AP758" s="272"/>
      <c r="AQ758" s="272"/>
    </row>
    <row r="759" spans="1:43">
      <c r="A759" s="272">
        <v>210957</v>
      </c>
      <c r="B759" s="252" t="s">
        <v>81</v>
      </c>
      <c r="C759" s="272" t="s">
        <v>368</v>
      </c>
      <c r="D759" s="272" t="s">
        <v>368</v>
      </c>
      <c r="E759" s="272" t="s">
        <v>368</v>
      </c>
      <c r="F759" s="272" t="s">
        <v>368</v>
      </c>
      <c r="G759" s="272" t="s">
        <v>368</v>
      </c>
      <c r="H759" s="272" t="s">
        <v>368</v>
      </c>
      <c r="I759" s="272" t="s">
        <v>368</v>
      </c>
      <c r="J759" s="272" t="s">
        <v>367</v>
      </c>
      <c r="K759" s="272" t="s">
        <v>368</v>
      </c>
      <c r="L759" s="272" t="s">
        <v>368</v>
      </c>
      <c r="M759" s="272" t="s">
        <v>367</v>
      </c>
      <c r="N759" s="272" t="s">
        <v>367</v>
      </c>
      <c r="O759" s="272" t="s">
        <v>367</v>
      </c>
      <c r="P759" s="272" t="s">
        <v>367</v>
      </c>
      <c r="Q759" s="272" t="s">
        <v>367</v>
      </c>
      <c r="R759" s="272" t="s">
        <v>367</v>
      </c>
      <c r="S759" s="272" t="s">
        <v>367</v>
      </c>
      <c r="T759" s="272" t="s">
        <v>367</v>
      </c>
      <c r="U759" s="272" t="s">
        <v>367</v>
      </c>
      <c r="V759" s="272" t="s">
        <v>367</v>
      </c>
      <c r="W759" s="272"/>
      <c r="X759" s="272"/>
      <c r="Y759" s="272"/>
      <c r="Z759" s="272"/>
      <c r="AA759" s="272"/>
      <c r="AB759" s="272"/>
      <c r="AC759" s="272"/>
      <c r="AD759" s="272"/>
      <c r="AE759" s="272"/>
      <c r="AF759" s="272"/>
      <c r="AG759" s="272"/>
      <c r="AH759" s="272"/>
      <c r="AI759" s="272"/>
      <c r="AJ759" s="272"/>
      <c r="AK759" s="272"/>
      <c r="AL759" s="272"/>
      <c r="AM759" s="272"/>
      <c r="AN759" s="272"/>
      <c r="AO759" s="272"/>
      <c r="AP759" s="272"/>
      <c r="AQ759" s="272"/>
    </row>
    <row r="760" spans="1:43">
      <c r="A760" s="272">
        <v>210952</v>
      </c>
      <c r="B760" s="252" t="s">
        <v>81</v>
      </c>
      <c r="C760" s="272" t="s">
        <v>368</v>
      </c>
      <c r="D760" s="272" t="s">
        <v>368</v>
      </c>
      <c r="E760" s="272" t="s">
        <v>368</v>
      </c>
      <c r="F760" s="272" t="s">
        <v>366</v>
      </c>
      <c r="G760" s="272" t="s">
        <v>368</v>
      </c>
      <c r="H760" s="272" t="s">
        <v>366</v>
      </c>
      <c r="I760" s="272" t="s">
        <v>368</v>
      </c>
      <c r="J760" s="272" t="s">
        <v>366</v>
      </c>
      <c r="K760" s="272" t="s">
        <v>368</v>
      </c>
      <c r="L760" s="272" t="s">
        <v>368</v>
      </c>
      <c r="M760" s="272" t="s">
        <v>367</v>
      </c>
      <c r="N760" s="272" t="s">
        <v>367</v>
      </c>
      <c r="O760" s="272" t="s">
        <v>367</v>
      </c>
      <c r="P760" s="272" t="s">
        <v>367</v>
      </c>
      <c r="Q760" s="272" t="s">
        <v>367</v>
      </c>
      <c r="R760" s="272" t="s">
        <v>367</v>
      </c>
      <c r="S760" s="272" t="s">
        <v>367</v>
      </c>
      <c r="T760" s="272" t="s">
        <v>367</v>
      </c>
      <c r="U760" s="272" t="s">
        <v>367</v>
      </c>
      <c r="V760" s="272" t="s">
        <v>367</v>
      </c>
      <c r="W760" s="272"/>
      <c r="X760" s="272"/>
      <c r="Y760" s="272"/>
      <c r="Z760" s="272"/>
      <c r="AA760" s="272"/>
      <c r="AB760" s="272"/>
      <c r="AC760" s="272"/>
      <c r="AD760" s="272"/>
      <c r="AE760" s="272"/>
      <c r="AF760" s="272"/>
      <c r="AG760" s="272"/>
      <c r="AH760" s="272"/>
      <c r="AI760" s="272"/>
      <c r="AJ760" s="272"/>
      <c r="AK760" s="272"/>
      <c r="AL760" s="272"/>
      <c r="AM760" s="272"/>
      <c r="AN760" s="272"/>
      <c r="AO760" s="272"/>
      <c r="AP760" s="272"/>
      <c r="AQ760" s="272"/>
    </row>
    <row r="761" spans="1:43">
      <c r="A761" s="272">
        <v>210944</v>
      </c>
      <c r="B761" s="252" t="s">
        <v>81</v>
      </c>
      <c r="C761" s="272" t="s">
        <v>368</v>
      </c>
      <c r="D761" s="272" t="s">
        <v>368</v>
      </c>
      <c r="E761" s="272" t="s">
        <v>368</v>
      </c>
      <c r="F761" s="272" t="s">
        <v>368</v>
      </c>
      <c r="G761" s="272" t="s">
        <v>368</v>
      </c>
      <c r="H761" s="272" t="s">
        <v>368</v>
      </c>
      <c r="I761" s="272" t="s">
        <v>367</v>
      </c>
      <c r="J761" s="272" t="s">
        <v>367</v>
      </c>
      <c r="K761" s="272" t="s">
        <v>368</v>
      </c>
      <c r="L761" s="272" t="s">
        <v>367</v>
      </c>
      <c r="M761" s="272" t="s">
        <v>367</v>
      </c>
      <c r="N761" s="272" t="s">
        <v>367</v>
      </c>
      <c r="O761" s="272" t="s">
        <v>367</v>
      </c>
      <c r="P761" s="272" t="s">
        <v>367</v>
      </c>
      <c r="Q761" s="272" t="s">
        <v>367</v>
      </c>
      <c r="R761" s="272" t="s">
        <v>367</v>
      </c>
      <c r="S761" s="272" t="s">
        <v>367</v>
      </c>
      <c r="T761" s="272" t="s">
        <v>367</v>
      </c>
      <c r="U761" s="272" t="s">
        <v>367</v>
      </c>
      <c r="V761" s="272" t="s">
        <v>367</v>
      </c>
      <c r="W761" s="272"/>
      <c r="X761" s="272"/>
      <c r="Y761" s="272"/>
      <c r="Z761" s="272"/>
      <c r="AA761" s="272"/>
      <c r="AB761" s="272"/>
      <c r="AC761" s="272"/>
      <c r="AD761" s="272"/>
      <c r="AE761" s="272"/>
      <c r="AF761" s="272"/>
      <c r="AG761" s="272"/>
      <c r="AH761" s="272"/>
      <c r="AI761" s="272"/>
      <c r="AJ761" s="272"/>
      <c r="AK761" s="272"/>
      <c r="AL761" s="272"/>
      <c r="AM761" s="272"/>
      <c r="AN761" s="272"/>
      <c r="AO761" s="272"/>
      <c r="AP761" s="272"/>
      <c r="AQ761" s="272"/>
    </row>
    <row r="762" spans="1:43">
      <c r="A762" s="272">
        <v>210937</v>
      </c>
      <c r="B762" s="252" t="s">
        <v>81</v>
      </c>
      <c r="C762" s="272" t="s">
        <v>366</v>
      </c>
      <c r="D762" s="272" t="s">
        <v>368</v>
      </c>
      <c r="E762" s="272" t="s">
        <v>366</v>
      </c>
      <c r="F762" s="272" t="s">
        <v>366</v>
      </c>
      <c r="G762" s="272" t="s">
        <v>367</v>
      </c>
      <c r="H762" s="272" t="s">
        <v>367</v>
      </c>
      <c r="I762" s="272" t="s">
        <v>366</v>
      </c>
      <c r="J762" s="272" t="s">
        <v>366</v>
      </c>
      <c r="K762" s="272" t="s">
        <v>366</v>
      </c>
      <c r="L762" s="272" t="s">
        <v>366</v>
      </c>
      <c r="M762" s="272" t="s">
        <v>367</v>
      </c>
      <c r="N762" s="272" t="s">
        <v>368</v>
      </c>
      <c r="O762" s="272" t="s">
        <v>368</v>
      </c>
      <c r="P762" s="272" t="s">
        <v>367</v>
      </c>
      <c r="Q762" s="272" t="s">
        <v>367</v>
      </c>
      <c r="R762" s="272" t="s">
        <v>367</v>
      </c>
      <c r="S762" s="272" t="s">
        <v>367</v>
      </c>
      <c r="T762" s="272" t="s">
        <v>367</v>
      </c>
      <c r="U762" s="272" t="s">
        <v>367</v>
      </c>
      <c r="V762" s="272" t="s">
        <v>367</v>
      </c>
      <c r="W762" s="272"/>
      <c r="X762" s="272"/>
      <c r="Y762" s="272"/>
      <c r="Z762" s="272"/>
      <c r="AA762" s="272"/>
      <c r="AB762" s="272"/>
      <c r="AC762" s="272"/>
      <c r="AD762" s="272"/>
      <c r="AE762" s="272"/>
      <c r="AF762" s="272"/>
      <c r="AG762" s="272"/>
      <c r="AH762" s="272"/>
      <c r="AI762" s="272"/>
      <c r="AJ762" s="272"/>
      <c r="AK762" s="272"/>
      <c r="AL762" s="272"/>
      <c r="AM762" s="272"/>
      <c r="AN762" s="272"/>
      <c r="AO762" s="272"/>
      <c r="AP762" s="272"/>
      <c r="AQ762" s="272"/>
    </row>
    <row r="763" spans="1:43">
      <c r="A763" s="272">
        <v>210918</v>
      </c>
      <c r="B763" s="252" t="s">
        <v>81</v>
      </c>
      <c r="C763" s="272" t="s">
        <v>367</v>
      </c>
      <c r="D763" s="272" t="s">
        <v>368</v>
      </c>
      <c r="E763" s="272" t="s">
        <v>368</v>
      </c>
      <c r="F763" s="272" t="s">
        <v>366</v>
      </c>
      <c r="G763" s="272" t="s">
        <v>367</v>
      </c>
      <c r="H763" s="272" t="s">
        <v>368</v>
      </c>
      <c r="I763" s="272" t="s">
        <v>368</v>
      </c>
      <c r="J763" s="272" t="s">
        <v>368</v>
      </c>
      <c r="K763" s="272" t="s">
        <v>368</v>
      </c>
      <c r="L763" s="272" t="s">
        <v>368</v>
      </c>
      <c r="M763" s="272" t="s">
        <v>366</v>
      </c>
      <c r="N763" s="272" t="s">
        <v>366</v>
      </c>
      <c r="O763" s="272" t="s">
        <v>366</v>
      </c>
      <c r="P763" s="272" t="s">
        <v>366</v>
      </c>
      <c r="Q763" s="272" t="s">
        <v>367</v>
      </c>
      <c r="R763" s="272" t="s">
        <v>367</v>
      </c>
      <c r="S763" s="272" t="s">
        <v>367</v>
      </c>
      <c r="T763" s="272" t="s">
        <v>368</v>
      </c>
      <c r="U763" s="272" t="s">
        <v>367</v>
      </c>
      <c r="V763" s="272" t="s">
        <v>368</v>
      </c>
      <c r="W763" s="272"/>
      <c r="X763" s="272"/>
      <c r="Y763" s="272"/>
      <c r="Z763" s="272"/>
      <c r="AA763" s="272"/>
      <c r="AB763" s="272"/>
      <c r="AC763" s="272"/>
      <c r="AD763" s="272"/>
      <c r="AE763" s="272"/>
      <c r="AF763" s="272"/>
      <c r="AG763" s="272"/>
      <c r="AH763" s="272"/>
      <c r="AI763" s="272"/>
      <c r="AJ763" s="272"/>
      <c r="AK763" s="272"/>
      <c r="AL763" s="272"/>
      <c r="AM763" s="272"/>
      <c r="AN763" s="272"/>
      <c r="AO763" s="272"/>
      <c r="AP763" s="272"/>
      <c r="AQ763" s="272"/>
    </row>
    <row r="764" spans="1:43">
      <c r="A764" s="272">
        <v>210849</v>
      </c>
      <c r="B764" s="252" t="s">
        <v>81</v>
      </c>
      <c r="C764" s="272" t="s">
        <v>366</v>
      </c>
      <c r="D764" s="272" t="s">
        <v>368</v>
      </c>
      <c r="E764" s="272" t="s">
        <v>368</v>
      </c>
      <c r="F764" s="272" t="s">
        <v>368</v>
      </c>
      <c r="G764" s="272" t="s">
        <v>367</v>
      </c>
      <c r="H764" s="272" t="s">
        <v>367</v>
      </c>
      <c r="I764" s="272" t="s">
        <v>367</v>
      </c>
      <c r="J764" s="272" t="s">
        <v>368</v>
      </c>
      <c r="K764" s="272" t="s">
        <v>368</v>
      </c>
      <c r="L764" s="272" t="s">
        <v>368</v>
      </c>
      <c r="M764" s="272" t="s">
        <v>368</v>
      </c>
      <c r="N764" s="272" t="s">
        <v>367</v>
      </c>
      <c r="O764" s="272" t="s">
        <v>368</v>
      </c>
      <c r="P764" s="272" t="s">
        <v>367</v>
      </c>
      <c r="Q764" s="272" t="s">
        <v>367</v>
      </c>
      <c r="R764" s="272" t="s">
        <v>367</v>
      </c>
      <c r="S764" s="272" t="s">
        <v>367</v>
      </c>
      <c r="T764" s="272" t="s">
        <v>367</v>
      </c>
      <c r="U764" s="272" t="s">
        <v>367</v>
      </c>
      <c r="V764" s="272" t="s">
        <v>367</v>
      </c>
      <c r="W764" s="272"/>
      <c r="X764" s="272"/>
      <c r="Y764" s="272"/>
      <c r="Z764" s="272"/>
      <c r="AA764" s="272"/>
      <c r="AB764" s="272"/>
      <c r="AC764" s="272"/>
      <c r="AD764" s="272"/>
      <c r="AE764" s="272"/>
      <c r="AF764" s="272"/>
      <c r="AG764" s="272"/>
      <c r="AH764" s="272"/>
      <c r="AI764" s="272"/>
      <c r="AJ764" s="272"/>
      <c r="AK764" s="272"/>
      <c r="AL764" s="272"/>
      <c r="AM764" s="272"/>
      <c r="AN764" s="272"/>
      <c r="AO764" s="272"/>
      <c r="AP764" s="272"/>
      <c r="AQ764" s="272"/>
    </row>
    <row r="765" spans="1:43">
      <c r="A765" s="272">
        <v>210835</v>
      </c>
      <c r="B765" s="252" t="s">
        <v>81</v>
      </c>
      <c r="C765" s="272" t="s">
        <v>368</v>
      </c>
      <c r="D765" s="272" t="s">
        <v>367</v>
      </c>
      <c r="E765" s="272" t="s">
        <v>368</v>
      </c>
      <c r="F765" s="272" t="s">
        <v>368</v>
      </c>
      <c r="G765" s="272" t="s">
        <v>367</v>
      </c>
      <c r="H765" s="272" t="s">
        <v>367</v>
      </c>
      <c r="I765" s="272" t="s">
        <v>368</v>
      </c>
      <c r="J765" s="272" t="s">
        <v>367</v>
      </c>
      <c r="K765" s="272" t="s">
        <v>368</v>
      </c>
      <c r="L765" s="272" t="s">
        <v>368</v>
      </c>
      <c r="M765" s="272" t="s">
        <v>367</v>
      </c>
      <c r="N765" s="272" t="s">
        <v>367</v>
      </c>
      <c r="O765" s="272" t="s">
        <v>367</v>
      </c>
      <c r="P765" s="272" t="s">
        <v>367</v>
      </c>
      <c r="Q765" s="272" t="s">
        <v>367</v>
      </c>
      <c r="R765" s="272" t="s">
        <v>367</v>
      </c>
      <c r="S765" s="272" t="s">
        <v>367</v>
      </c>
      <c r="T765" s="272" t="s">
        <v>367</v>
      </c>
      <c r="U765" s="272" t="s">
        <v>367</v>
      </c>
      <c r="V765" s="272" t="s">
        <v>367</v>
      </c>
      <c r="W765" s="272"/>
      <c r="X765" s="272"/>
      <c r="Y765" s="272"/>
      <c r="Z765" s="272"/>
      <c r="AA765" s="272"/>
      <c r="AB765" s="272"/>
      <c r="AC765" s="272"/>
      <c r="AD765" s="272"/>
      <c r="AE765" s="272"/>
      <c r="AF765" s="272"/>
      <c r="AG765" s="272"/>
      <c r="AH765" s="272"/>
      <c r="AI765" s="272"/>
      <c r="AJ765" s="272"/>
      <c r="AK765" s="272"/>
      <c r="AL765" s="272"/>
      <c r="AM765" s="272"/>
      <c r="AN765" s="272"/>
      <c r="AO765" s="272"/>
      <c r="AP765" s="272"/>
      <c r="AQ765" s="272"/>
    </row>
    <row r="766" spans="1:43">
      <c r="A766" s="272">
        <v>210834</v>
      </c>
      <c r="B766" s="252" t="s">
        <v>81</v>
      </c>
      <c r="C766" s="272" t="s">
        <v>368</v>
      </c>
      <c r="D766" s="272" t="s">
        <v>368</v>
      </c>
      <c r="E766" s="272" t="s">
        <v>366</v>
      </c>
      <c r="F766" s="272" t="s">
        <v>366</v>
      </c>
      <c r="G766" s="272" t="s">
        <v>367</v>
      </c>
      <c r="H766" s="272" t="s">
        <v>367</v>
      </c>
      <c r="I766" s="272" t="s">
        <v>368</v>
      </c>
      <c r="J766" s="272" t="s">
        <v>368</v>
      </c>
      <c r="K766" s="272" t="s">
        <v>366</v>
      </c>
      <c r="L766" s="272" t="s">
        <v>368</v>
      </c>
      <c r="M766" s="272" t="s">
        <v>366</v>
      </c>
      <c r="N766" s="272" t="s">
        <v>368</v>
      </c>
      <c r="O766" s="272" t="s">
        <v>366</v>
      </c>
      <c r="P766" s="272" t="s">
        <v>366</v>
      </c>
      <c r="Q766" s="272" t="s">
        <v>367</v>
      </c>
      <c r="R766" s="272" t="s">
        <v>367</v>
      </c>
      <c r="S766" s="272" t="s">
        <v>367</v>
      </c>
      <c r="T766" s="272" t="s">
        <v>367</v>
      </c>
      <c r="U766" s="272" t="s">
        <v>367</v>
      </c>
      <c r="V766" s="272" t="s">
        <v>368</v>
      </c>
      <c r="W766" s="272"/>
      <c r="X766" s="272"/>
      <c r="Y766" s="272"/>
      <c r="Z766" s="272"/>
      <c r="AA766" s="272"/>
      <c r="AB766" s="272"/>
      <c r="AC766" s="272"/>
      <c r="AD766" s="272"/>
      <c r="AE766" s="272"/>
      <c r="AF766" s="272"/>
      <c r="AG766" s="272"/>
      <c r="AH766" s="272"/>
      <c r="AI766" s="272"/>
      <c r="AJ766" s="272"/>
      <c r="AK766" s="272"/>
      <c r="AL766" s="272"/>
      <c r="AM766" s="272"/>
      <c r="AN766" s="272"/>
      <c r="AO766" s="272"/>
      <c r="AP766" s="272"/>
      <c r="AQ766" s="272"/>
    </row>
    <row r="767" spans="1:43">
      <c r="A767" s="272">
        <v>210786</v>
      </c>
      <c r="B767" s="252" t="s">
        <v>81</v>
      </c>
      <c r="C767" s="272" t="s">
        <v>368</v>
      </c>
      <c r="D767" s="272" t="s">
        <v>367</v>
      </c>
      <c r="E767" s="272" t="s">
        <v>368</v>
      </c>
      <c r="F767" s="272" t="s">
        <v>367</v>
      </c>
      <c r="G767" s="272" t="s">
        <v>367</v>
      </c>
      <c r="H767" s="272" t="s">
        <v>368</v>
      </c>
      <c r="I767" s="272" t="s">
        <v>368</v>
      </c>
      <c r="J767" s="272" t="s">
        <v>367</v>
      </c>
      <c r="K767" s="272" t="s">
        <v>368</v>
      </c>
      <c r="L767" s="272" t="s">
        <v>368</v>
      </c>
      <c r="M767" s="272" t="s">
        <v>367</v>
      </c>
      <c r="N767" s="272" t="s">
        <v>367</v>
      </c>
      <c r="O767" s="272" t="s">
        <v>367</v>
      </c>
      <c r="P767" s="272" t="s">
        <v>367</v>
      </c>
      <c r="Q767" s="272" t="s">
        <v>367</v>
      </c>
      <c r="R767" s="272" t="s">
        <v>367</v>
      </c>
      <c r="S767" s="272" t="s">
        <v>367</v>
      </c>
      <c r="T767" s="272" t="s">
        <v>367</v>
      </c>
      <c r="U767" s="272" t="s">
        <v>367</v>
      </c>
      <c r="V767" s="272" t="s">
        <v>367</v>
      </c>
      <c r="W767" s="272"/>
      <c r="X767" s="272"/>
      <c r="Y767" s="272"/>
      <c r="Z767" s="272"/>
      <c r="AA767" s="272"/>
      <c r="AB767" s="272"/>
      <c r="AC767" s="272"/>
      <c r="AD767" s="272"/>
      <c r="AE767" s="272"/>
      <c r="AF767" s="272"/>
      <c r="AG767" s="272"/>
      <c r="AH767" s="272"/>
      <c r="AI767" s="272"/>
      <c r="AJ767" s="272"/>
      <c r="AK767" s="272"/>
      <c r="AL767" s="272"/>
      <c r="AM767" s="272"/>
      <c r="AN767" s="272"/>
      <c r="AO767" s="272"/>
      <c r="AP767" s="272"/>
      <c r="AQ767" s="272"/>
    </row>
    <row r="768" spans="1:43">
      <c r="A768" s="272">
        <v>210773</v>
      </c>
      <c r="B768" s="252" t="s">
        <v>81</v>
      </c>
      <c r="C768" s="272" t="s">
        <v>366</v>
      </c>
      <c r="D768" s="272" t="s">
        <v>366</v>
      </c>
      <c r="E768" s="272" t="s">
        <v>368</v>
      </c>
      <c r="F768" s="272" t="s">
        <v>368</v>
      </c>
      <c r="G768" s="272" t="s">
        <v>366</v>
      </c>
      <c r="H768" s="272" t="s">
        <v>368</v>
      </c>
      <c r="I768" s="272" t="s">
        <v>368</v>
      </c>
      <c r="J768" s="272" t="s">
        <v>368</v>
      </c>
      <c r="K768" s="272" t="s">
        <v>368</v>
      </c>
      <c r="L768" s="272" t="s">
        <v>368</v>
      </c>
      <c r="M768" s="272" t="s">
        <v>366</v>
      </c>
      <c r="N768" s="272" t="s">
        <v>366</v>
      </c>
      <c r="O768" s="272" t="s">
        <v>368</v>
      </c>
      <c r="P768" s="272" t="s">
        <v>367</v>
      </c>
      <c r="Q768" s="272" t="s">
        <v>368</v>
      </c>
      <c r="R768" s="272" t="s">
        <v>367</v>
      </c>
      <c r="S768" s="272" t="s">
        <v>367</v>
      </c>
      <c r="T768" s="272" t="s">
        <v>367</v>
      </c>
      <c r="U768" s="272" t="s">
        <v>368</v>
      </c>
      <c r="V768" s="272" t="s">
        <v>368</v>
      </c>
      <c r="W768" s="272"/>
      <c r="X768" s="272"/>
      <c r="Y768" s="272"/>
      <c r="Z768" s="272"/>
      <c r="AA768" s="272"/>
      <c r="AB768" s="272"/>
      <c r="AC768" s="272"/>
      <c r="AD768" s="272"/>
      <c r="AE768" s="272"/>
      <c r="AF768" s="272"/>
      <c r="AG768" s="272"/>
      <c r="AH768" s="272"/>
      <c r="AI768" s="272"/>
      <c r="AJ768" s="272"/>
      <c r="AK768" s="272"/>
      <c r="AL768" s="272"/>
      <c r="AM768" s="272"/>
      <c r="AN768" s="272"/>
      <c r="AO768" s="272"/>
      <c r="AP768" s="272"/>
      <c r="AQ768" s="272"/>
    </row>
    <row r="769" spans="1:43">
      <c r="A769" s="272">
        <v>210755</v>
      </c>
      <c r="B769" s="252" t="s">
        <v>81</v>
      </c>
      <c r="C769" s="272" t="s">
        <v>367</v>
      </c>
      <c r="D769" s="272" t="s">
        <v>368</v>
      </c>
      <c r="E769" s="272" t="s">
        <v>366</v>
      </c>
      <c r="F769" s="272" t="s">
        <v>366</v>
      </c>
      <c r="G769" s="272" t="s">
        <v>368</v>
      </c>
      <c r="H769" s="272" t="s">
        <v>368</v>
      </c>
      <c r="I769" s="272" t="s">
        <v>368</v>
      </c>
      <c r="J769" s="272" t="s">
        <v>366</v>
      </c>
      <c r="K769" s="272" t="s">
        <v>366</v>
      </c>
      <c r="L769" s="272" t="s">
        <v>367</v>
      </c>
      <c r="M769" s="272" t="s">
        <v>366</v>
      </c>
      <c r="N769" s="272" t="s">
        <v>367</v>
      </c>
      <c r="O769" s="272" t="s">
        <v>366</v>
      </c>
      <c r="P769" s="272" t="s">
        <v>366</v>
      </c>
      <c r="Q769" s="272" t="s">
        <v>367</v>
      </c>
      <c r="R769" s="272" t="s">
        <v>367</v>
      </c>
      <c r="S769" s="272" t="s">
        <v>367</v>
      </c>
      <c r="T769" s="272" t="s">
        <v>367</v>
      </c>
      <c r="U769" s="272" t="s">
        <v>368</v>
      </c>
      <c r="V769" s="272" t="s">
        <v>368</v>
      </c>
      <c r="W769" s="272"/>
      <c r="X769" s="272"/>
      <c r="Y769" s="272"/>
      <c r="Z769" s="272"/>
      <c r="AA769" s="272"/>
      <c r="AB769" s="272"/>
      <c r="AC769" s="272"/>
      <c r="AD769" s="272"/>
      <c r="AE769" s="272"/>
      <c r="AF769" s="272"/>
      <c r="AG769" s="272"/>
      <c r="AH769" s="272"/>
      <c r="AI769" s="272"/>
      <c r="AJ769" s="272"/>
      <c r="AK769" s="272"/>
      <c r="AL769" s="272"/>
      <c r="AM769" s="272"/>
      <c r="AN769" s="272"/>
      <c r="AO769" s="272"/>
      <c r="AP769" s="272"/>
      <c r="AQ769" s="272"/>
    </row>
    <row r="770" spans="1:43">
      <c r="A770" s="272">
        <v>210739</v>
      </c>
      <c r="B770" s="252" t="s">
        <v>81</v>
      </c>
      <c r="C770" s="272" t="s">
        <v>368</v>
      </c>
      <c r="D770" s="272" t="s">
        <v>368</v>
      </c>
      <c r="E770" s="272" t="s">
        <v>366</v>
      </c>
      <c r="F770" s="272" t="s">
        <v>366</v>
      </c>
      <c r="G770" s="272" t="s">
        <v>367</v>
      </c>
      <c r="H770" s="272" t="s">
        <v>367</v>
      </c>
      <c r="I770" s="272" t="s">
        <v>368</v>
      </c>
      <c r="J770" s="272" t="s">
        <v>367</v>
      </c>
      <c r="K770" s="272" t="s">
        <v>368</v>
      </c>
      <c r="L770" s="272" t="s">
        <v>368</v>
      </c>
      <c r="M770" s="272" t="s">
        <v>367</v>
      </c>
      <c r="N770" s="272" t="s">
        <v>368</v>
      </c>
      <c r="O770" s="272" t="s">
        <v>367</v>
      </c>
      <c r="P770" s="272" t="s">
        <v>366</v>
      </c>
      <c r="Q770" s="272" t="s">
        <v>367</v>
      </c>
      <c r="R770" s="272" t="s">
        <v>367</v>
      </c>
      <c r="S770" s="272" t="s">
        <v>367</v>
      </c>
      <c r="T770" s="272" t="s">
        <v>368</v>
      </c>
      <c r="U770" s="272" t="s">
        <v>366</v>
      </c>
      <c r="V770" s="272" t="s">
        <v>366</v>
      </c>
      <c r="W770" s="272"/>
      <c r="X770" s="272"/>
      <c r="Y770" s="272"/>
      <c r="Z770" s="272"/>
      <c r="AA770" s="272"/>
      <c r="AB770" s="272"/>
      <c r="AC770" s="272"/>
      <c r="AD770" s="272"/>
      <c r="AE770" s="272"/>
      <c r="AF770" s="272"/>
      <c r="AG770" s="272"/>
      <c r="AH770" s="272"/>
      <c r="AI770" s="272"/>
      <c r="AJ770" s="272"/>
      <c r="AK770" s="272"/>
      <c r="AL770" s="272"/>
      <c r="AM770" s="272"/>
      <c r="AN770" s="272"/>
      <c r="AO770" s="272"/>
      <c r="AP770" s="272"/>
      <c r="AQ770" s="272"/>
    </row>
    <row r="771" spans="1:43">
      <c r="A771" s="272">
        <v>210736</v>
      </c>
      <c r="B771" s="252" t="s">
        <v>81</v>
      </c>
      <c r="C771" s="272" t="s">
        <v>368</v>
      </c>
      <c r="D771" s="272" t="s">
        <v>368</v>
      </c>
      <c r="E771" s="272" t="s">
        <v>368</v>
      </c>
      <c r="F771" s="272" t="s">
        <v>368</v>
      </c>
      <c r="G771" s="272" t="s">
        <v>367</v>
      </c>
      <c r="H771" s="272" t="s">
        <v>367</v>
      </c>
      <c r="I771" s="272" t="s">
        <v>367</v>
      </c>
      <c r="J771" s="272" t="s">
        <v>368</v>
      </c>
      <c r="K771" s="272" t="s">
        <v>368</v>
      </c>
      <c r="L771" s="272" t="s">
        <v>368</v>
      </c>
      <c r="M771" s="272" t="s">
        <v>367</v>
      </c>
      <c r="N771" s="272" t="s">
        <v>367</v>
      </c>
      <c r="O771" s="272" t="s">
        <v>367</v>
      </c>
      <c r="P771" s="272" t="s">
        <v>367</v>
      </c>
      <c r="Q771" s="272" t="s">
        <v>367</v>
      </c>
      <c r="R771" s="272" t="s">
        <v>367</v>
      </c>
      <c r="S771" s="272" t="s">
        <v>367</v>
      </c>
      <c r="T771" s="272" t="s">
        <v>367</v>
      </c>
      <c r="U771" s="272" t="s">
        <v>367</v>
      </c>
      <c r="V771" s="272" t="s">
        <v>367</v>
      </c>
      <c r="W771" s="272"/>
      <c r="X771" s="272"/>
      <c r="Y771" s="272"/>
      <c r="Z771" s="272"/>
      <c r="AA771" s="272"/>
      <c r="AB771" s="272"/>
      <c r="AC771" s="272"/>
      <c r="AD771" s="272"/>
      <c r="AE771" s="272"/>
      <c r="AF771" s="272"/>
      <c r="AG771" s="272"/>
      <c r="AH771" s="272"/>
      <c r="AI771" s="272"/>
      <c r="AJ771" s="272"/>
      <c r="AK771" s="272"/>
      <c r="AL771" s="272"/>
      <c r="AM771" s="272"/>
      <c r="AN771" s="272"/>
      <c r="AO771" s="272"/>
      <c r="AP771" s="272"/>
      <c r="AQ771" s="272"/>
    </row>
    <row r="772" spans="1:43">
      <c r="A772" s="272">
        <v>210705</v>
      </c>
      <c r="B772" s="252" t="s">
        <v>81</v>
      </c>
      <c r="C772" s="272" t="s">
        <v>368</v>
      </c>
      <c r="D772" s="272" t="s">
        <v>368</v>
      </c>
      <c r="E772" s="272" t="s">
        <v>368</v>
      </c>
      <c r="F772" s="272" t="s">
        <v>368</v>
      </c>
      <c r="G772" s="272" t="s">
        <v>367</v>
      </c>
      <c r="H772" s="272" t="s">
        <v>367</v>
      </c>
      <c r="I772" s="272" t="s">
        <v>367</v>
      </c>
      <c r="J772" s="272" t="s">
        <v>368</v>
      </c>
      <c r="K772" s="272" t="s">
        <v>368</v>
      </c>
      <c r="L772" s="272" t="s">
        <v>368</v>
      </c>
      <c r="M772" s="272" t="s">
        <v>368</v>
      </c>
      <c r="N772" s="272" t="s">
        <v>368</v>
      </c>
      <c r="O772" s="272" t="s">
        <v>368</v>
      </c>
      <c r="P772" s="272" t="s">
        <v>367</v>
      </c>
      <c r="Q772" s="272" t="s">
        <v>368</v>
      </c>
      <c r="R772" s="272" t="s">
        <v>367</v>
      </c>
      <c r="S772" s="272" t="s">
        <v>367</v>
      </c>
      <c r="T772" s="272" t="s">
        <v>367</v>
      </c>
      <c r="U772" s="272" t="s">
        <v>367</v>
      </c>
      <c r="V772" s="272" t="s">
        <v>367</v>
      </c>
      <c r="W772" s="272"/>
      <c r="X772" s="272"/>
      <c r="Y772" s="272"/>
      <c r="Z772" s="272"/>
      <c r="AA772" s="272"/>
      <c r="AB772" s="272"/>
      <c r="AC772" s="272"/>
      <c r="AD772" s="272"/>
      <c r="AE772" s="272"/>
      <c r="AF772" s="272"/>
      <c r="AG772" s="272"/>
      <c r="AH772" s="272"/>
      <c r="AI772" s="272"/>
      <c r="AJ772" s="272"/>
      <c r="AK772" s="272"/>
      <c r="AL772" s="272"/>
      <c r="AM772" s="272"/>
      <c r="AN772" s="272"/>
      <c r="AO772" s="272"/>
      <c r="AP772" s="272"/>
      <c r="AQ772" s="272"/>
    </row>
    <row r="773" spans="1:43">
      <c r="A773" s="272">
        <v>210684</v>
      </c>
      <c r="B773" s="252" t="s">
        <v>81</v>
      </c>
      <c r="C773" s="272" t="s">
        <v>367</v>
      </c>
      <c r="D773" s="272" t="s">
        <v>368</v>
      </c>
      <c r="E773" s="272" t="s">
        <v>367</v>
      </c>
      <c r="F773" s="272" t="s">
        <v>367</v>
      </c>
      <c r="G773" s="272" t="s">
        <v>368</v>
      </c>
      <c r="H773" s="272" t="s">
        <v>368</v>
      </c>
      <c r="I773" s="272" t="s">
        <v>367</v>
      </c>
      <c r="J773" s="272" t="s">
        <v>368</v>
      </c>
      <c r="K773" s="272" t="s">
        <v>367</v>
      </c>
      <c r="L773" s="272" t="s">
        <v>367</v>
      </c>
      <c r="M773" s="272" t="s">
        <v>367</v>
      </c>
      <c r="N773" s="272" t="s">
        <v>367</v>
      </c>
      <c r="O773" s="272" t="s">
        <v>367</v>
      </c>
      <c r="P773" s="272" t="s">
        <v>367</v>
      </c>
      <c r="Q773" s="272" t="s">
        <v>367</v>
      </c>
      <c r="R773" s="272" t="s">
        <v>367</v>
      </c>
      <c r="S773" s="272" t="s">
        <v>367</v>
      </c>
      <c r="T773" s="272" t="s">
        <v>367</v>
      </c>
      <c r="U773" s="272" t="s">
        <v>367</v>
      </c>
      <c r="V773" s="272" t="s">
        <v>367</v>
      </c>
      <c r="W773" s="272"/>
      <c r="X773" s="272"/>
      <c r="Y773" s="272"/>
      <c r="Z773" s="272"/>
      <c r="AA773" s="272"/>
      <c r="AB773" s="272"/>
      <c r="AC773" s="272"/>
      <c r="AD773" s="272"/>
      <c r="AE773" s="272"/>
      <c r="AF773" s="272"/>
      <c r="AG773" s="272"/>
      <c r="AH773" s="272"/>
      <c r="AI773" s="272"/>
      <c r="AJ773" s="272"/>
      <c r="AK773" s="272"/>
      <c r="AL773" s="272"/>
      <c r="AM773" s="272"/>
      <c r="AN773" s="272"/>
      <c r="AO773" s="272"/>
      <c r="AP773" s="272"/>
      <c r="AQ773" s="272"/>
    </row>
    <row r="774" spans="1:43">
      <c r="A774" s="272">
        <v>210682</v>
      </c>
      <c r="B774" s="252" t="s">
        <v>81</v>
      </c>
      <c r="C774" s="272" t="s">
        <v>368</v>
      </c>
      <c r="D774" s="272" t="s">
        <v>368</v>
      </c>
      <c r="E774" s="272" t="s">
        <v>368</v>
      </c>
      <c r="F774" s="272" t="s">
        <v>368</v>
      </c>
      <c r="G774" s="272" t="s">
        <v>368</v>
      </c>
      <c r="H774" s="272" t="s">
        <v>368</v>
      </c>
      <c r="I774" s="272" t="s">
        <v>367</v>
      </c>
      <c r="J774" s="272" t="s">
        <v>368</v>
      </c>
      <c r="K774" s="272" t="s">
        <v>368</v>
      </c>
      <c r="L774" s="272" t="s">
        <v>368</v>
      </c>
      <c r="M774" s="272" t="s">
        <v>367</v>
      </c>
      <c r="N774" s="272" t="s">
        <v>367</v>
      </c>
      <c r="O774" s="272" t="s">
        <v>367</v>
      </c>
      <c r="P774" s="272" t="s">
        <v>367</v>
      </c>
      <c r="Q774" s="272" t="s">
        <v>367</v>
      </c>
      <c r="R774" s="272" t="s">
        <v>367</v>
      </c>
      <c r="S774" s="272" t="s">
        <v>367</v>
      </c>
      <c r="T774" s="272" t="s">
        <v>367</v>
      </c>
      <c r="U774" s="272" t="s">
        <v>367</v>
      </c>
      <c r="V774" s="272" t="s">
        <v>367</v>
      </c>
      <c r="W774" s="272"/>
      <c r="X774" s="272"/>
      <c r="Y774" s="272"/>
      <c r="Z774" s="272"/>
      <c r="AA774" s="272"/>
      <c r="AB774" s="272"/>
      <c r="AC774" s="272"/>
      <c r="AD774" s="272"/>
      <c r="AE774" s="272"/>
      <c r="AF774" s="272"/>
      <c r="AG774" s="272"/>
      <c r="AH774" s="272"/>
      <c r="AI774" s="272"/>
      <c r="AJ774" s="272"/>
      <c r="AK774" s="272"/>
      <c r="AL774" s="272"/>
      <c r="AM774" s="272"/>
      <c r="AN774" s="272"/>
      <c r="AO774" s="272"/>
      <c r="AP774" s="272"/>
      <c r="AQ774" s="272"/>
    </row>
    <row r="775" spans="1:43">
      <c r="A775" s="272">
        <v>210659</v>
      </c>
      <c r="B775" s="252" t="s">
        <v>81</v>
      </c>
      <c r="C775" s="272" t="s">
        <v>368</v>
      </c>
      <c r="D775" s="272" t="s">
        <v>368</v>
      </c>
      <c r="E775" s="272" t="s">
        <v>367</v>
      </c>
      <c r="F775" s="272" t="s">
        <v>367</v>
      </c>
      <c r="G775" s="272" t="s">
        <v>368</v>
      </c>
      <c r="H775" s="272" t="s">
        <v>368</v>
      </c>
      <c r="I775" s="272" t="s">
        <v>368</v>
      </c>
      <c r="J775" s="272" t="s">
        <v>368</v>
      </c>
      <c r="K775" s="272" t="s">
        <v>368</v>
      </c>
      <c r="L775" s="272" t="s">
        <v>368</v>
      </c>
      <c r="M775" s="272" t="s">
        <v>368</v>
      </c>
      <c r="N775" s="272" t="s">
        <v>368</v>
      </c>
      <c r="O775" s="272" t="s">
        <v>368</v>
      </c>
      <c r="P775" s="272" t="s">
        <v>368</v>
      </c>
      <c r="Q775" s="272" t="s">
        <v>368</v>
      </c>
      <c r="R775" s="272" t="s">
        <v>368</v>
      </c>
      <c r="S775" s="272" t="s">
        <v>368</v>
      </c>
      <c r="T775" s="272" t="s">
        <v>368</v>
      </c>
      <c r="U775" s="272" t="s">
        <v>368</v>
      </c>
      <c r="V775" s="272" t="s">
        <v>368</v>
      </c>
      <c r="W775" s="272"/>
      <c r="X775" s="272"/>
      <c r="Y775" s="272"/>
      <c r="Z775" s="272"/>
      <c r="AA775" s="272"/>
      <c r="AB775" s="272"/>
      <c r="AC775" s="272"/>
      <c r="AD775" s="272"/>
      <c r="AE775" s="272"/>
      <c r="AF775" s="272"/>
      <c r="AG775" s="272"/>
      <c r="AH775" s="272"/>
      <c r="AI775" s="272"/>
      <c r="AJ775" s="272"/>
      <c r="AK775" s="272"/>
      <c r="AL775" s="272"/>
      <c r="AM775" s="272"/>
      <c r="AN775" s="272"/>
      <c r="AO775" s="272"/>
      <c r="AP775" s="272"/>
      <c r="AQ775" s="272"/>
    </row>
    <row r="776" spans="1:43">
      <c r="A776" s="272">
        <v>210655</v>
      </c>
      <c r="B776" s="252" t="s">
        <v>81</v>
      </c>
      <c r="C776" s="272" t="s">
        <v>368</v>
      </c>
      <c r="D776" s="272" t="s">
        <v>368</v>
      </c>
      <c r="E776" s="272" t="s">
        <v>368</v>
      </c>
      <c r="F776" s="272" t="s">
        <v>368</v>
      </c>
      <c r="G776" s="272" t="s">
        <v>368</v>
      </c>
      <c r="H776" s="272" t="s">
        <v>367</v>
      </c>
      <c r="I776" s="272" t="s">
        <v>368</v>
      </c>
      <c r="J776" s="272" t="s">
        <v>368</v>
      </c>
      <c r="K776" s="272" t="s">
        <v>368</v>
      </c>
      <c r="L776" s="272" t="s">
        <v>368</v>
      </c>
      <c r="M776" s="272" t="s">
        <v>368</v>
      </c>
      <c r="N776" s="272" t="s">
        <v>367</v>
      </c>
      <c r="O776" s="272" t="s">
        <v>367</v>
      </c>
      <c r="P776" s="272" t="s">
        <v>367</v>
      </c>
      <c r="Q776" s="272" t="s">
        <v>367</v>
      </c>
      <c r="R776" s="272" t="s">
        <v>367</v>
      </c>
      <c r="S776" s="272" t="s">
        <v>367</v>
      </c>
      <c r="T776" s="272" t="s">
        <v>367</v>
      </c>
      <c r="U776" s="272" t="s">
        <v>367</v>
      </c>
      <c r="V776" s="272" t="s">
        <v>367</v>
      </c>
      <c r="W776" s="272"/>
      <c r="X776" s="272"/>
      <c r="Y776" s="272"/>
      <c r="Z776" s="272"/>
      <c r="AA776" s="272"/>
      <c r="AB776" s="272"/>
      <c r="AC776" s="272"/>
      <c r="AD776" s="272"/>
      <c r="AE776" s="272"/>
      <c r="AF776" s="272"/>
      <c r="AG776" s="272"/>
      <c r="AH776" s="272"/>
      <c r="AI776" s="272"/>
      <c r="AJ776" s="272"/>
      <c r="AK776" s="272"/>
      <c r="AL776" s="272"/>
      <c r="AM776" s="272"/>
      <c r="AN776" s="272"/>
      <c r="AO776" s="272"/>
      <c r="AP776" s="272"/>
      <c r="AQ776" s="272"/>
    </row>
    <row r="777" spans="1:43">
      <c r="A777" s="272">
        <v>210649</v>
      </c>
      <c r="B777" s="252" t="s">
        <v>81</v>
      </c>
      <c r="C777" s="272" t="s">
        <v>368</v>
      </c>
      <c r="D777" s="272" t="s">
        <v>368</v>
      </c>
      <c r="E777" s="272" t="s">
        <v>368</v>
      </c>
      <c r="F777" s="272" t="s">
        <v>368</v>
      </c>
      <c r="G777" s="272" t="s">
        <v>368</v>
      </c>
      <c r="H777" s="272" t="s">
        <v>367</v>
      </c>
      <c r="I777" s="272" t="s">
        <v>368</v>
      </c>
      <c r="J777" s="272" t="s">
        <v>368</v>
      </c>
      <c r="K777" s="272" t="s">
        <v>368</v>
      </c>
      <c r="L777" s="272" t="s">
        <v>368</v>
      </c>
      <c r="M777" s="272" t="s">
        <v>368</v>
      </c>
      <c r="N777" s="272" t="s">
        <v>368</v>
      </c>
      <c r="O777" s="272" t="s">
        <v>368</v>
      </c>
      <c r="P777" s="272" t="s">
        <v>368</v>
      </c>
      <c r="Q777" s="272" t="s">
        <v>368</v>
      </c>
      <c r="R777" s="272" t="s">
        <v>367</v>
      </c>
      <c r="S777" s="272" t="s">
        <v>367</v>
      </c>
      <c r="T777" s="272" t="s">
        <v>367</v>
      </c>
      <c r="U777" s="272" t="s">
        <v>367</v>
      </c>
      <c r="V777" s="272" t="s">
        <v>367</v>
      </c>
      <c r="W777" s="272"/>
      <c r="X777" s="272"/>
      <c r="Y777" s="272"/>
      <c r="Z777" s="272"/>
      <c r="AA777" s="272"/>
      <c r="AB777" s="272"/>
      <c r="AC777" s="272"/>
      <c r="AD777" s="272"/>
      <c r="AE777" s="272"/>
      <c r="AF777" s="272"/>
      <c r="AG777" s="272"/>
      <c r="AH777" s="272"/>
      <c r="AI777" s="272"/>
      <c r="AJ777" s="272"/>
      <c r="AK777" s="272"/>
      <c r="AL777" s="272"/>
      <c r="AM777" s="272"/>
      <c r="AN777" s="272"/>
      <c r="AO777" s="272"/>
      <c r="AP777" s="272"/>
      <c r="AQ777" s="272"/>
    </row>
    <row r="778" spans="1:43">
      <c r="A778" s="272">
        <v>210642</v>
      </c>
      <c r="B778" s="252" t="s">
        <v>81</v>
      </c>
      <c r="C778" s="272" t="s">
        <v>366</v>
      </c>
      <c r="D778" s="272" t="s">
        <v>366</v>
      </c>
      <c r="E778" s="272" t="s">
        <v>367</v>
      </c>
      <c r="F778" s="272" t="s">
        <v>366</v>
      </c>
      <c r="G778" s="272" t="s">
        <v>368</v>
      </c>
      <c r="H778" s="272" t="s">
        <v>368</v>
      </c>
      <c r="I778" s="272" t="s">
        <v>367</v>
      </c>
      <c r="J778" s="272" t="s">
        <v>367</v>
      </c>
      <c r="K778" s="272" t="s">
        <v>367</v>
      </c>
      <c r="L778" s="272" t="s">
        <v>367</v>
      </c>
      <c r="M778" s="272" t="s">
        <v>368</v>
      </c>
      <c r="N778" s="272" t="s">
        <v>367</v>
      </c>
      <c r="O778" s="272" t="s">
        <v>367</v>
      </c>
      <c r="P778" s="272" t="s">
        <v>368</v>
      </c>
      <c r="Q778" s="272" t="s">
        <v>368</v>
      </c>
      <c r="R778" s="272" t="s">
        <v>367</v>
      </c>
      <c r="S778" s="272" t="s">
        <v>367</v>
      </c>
      <c r="T778" s="272" t="s">
        <v>367</v>
      </c>
      <c r="U778" s="272" t="s">
        <v>367</v>
      </c>
      <c r="V778" s="272" t="s">
        <v>367</v>
      </c>
      <c r="W778" s="272"/>
      <c r="X778" s="272"/>
      <c r="Y778" s="272"/>
      <c r="Z778" s="272"/>
      <c r="AA778" s="272"/>
      <c r="AB778" s="272"/>
      <c r="AC778" s="272"/>
      <c r="AD778" s="272"/>
      <c r="AE778" s="272"/>
      <c r="AF778" s="272"/>
      <c r="AG778" s="272"/>
      <c r="AH778" s="272"/>
      <c r="AI778" s="272"/>
      <c r="AJ778" s="272"/>
      <c r="AK778" s="272"/>
      <c r="AL778" s="272"/>
      <c r="AM778" s="272"/>
      <c r="AN778" s="272"/>
      <c r="AO778" s="272"/>
      <c r="AP778" s="272"/>
      <c r="AQ778" s="272"/>
    </row>
    <row r="779" spans="1:43">
      <c r="A779" s="272">
        <v>210640</v>
      </c>
      <c r="B779" s="252" t="s">
        <v>81</v>
      </c>
      <c r="C779" s="272" t="s">
        <v>368</v>
      </c>
      <c r="D779" s="272" t="s">
        <v>368</v>
      </c>
      <c r="E779" s="272" t="s">
        <v>368</v>
      </c>
      <c r="F779" s="272" t="s">
        <v>368</v>
      </c>
      <c r="G779" s="272" t="s">
        <v>368</v>
      </c>
      <c r="H779" s="272" t="s">
        <v>368</v>
      </c>
      <c r="I779" s="272" t="s">
        <v>368</v>
      </c>
      <c r="J779" s="272" t="s">
        <v>368</v>
      </c>
      <c r="K779" s="272" t="s">
        <v>368</v>
      </c>
      <c r="L779" s="272" t="s">
        <v>368</v>
      </c>
      <c r="M779" s="272" t="s">
        <v>368</v>
      </c>
      <c r="N779" s="272" t="s">
        <v>368</v>
      </c>
      <c r="O779" s="272" t="s">
        <v>368</v>
      </c>
      <c r="P779" s="272" t="s">
        <v>367</v>
      </c>
      <c r="Q779" s="272" t="s">
        <v>368</v>
      </c>
      <c r="R779" s="272" t="s">
        <v>367</v>
      </c>
      <c r="S779" s="272" t="s">
        <v>367</v>
      </c>
      <c r="T779" s="272" t="s">
        <v>367</v>
      </c>
      <c r="U779" s="272" t="s">
        <v>367</v>
      </c>
      <c r="V779" s="272" t="s">
        <v>367</v>
      </c>
      <c r="W779" s="272"/>
      <c r="X779" s="272"/>
      <c r="Y779" s="272"/>
      <c r="Z779" s="272"/>
      <c r="AA779" s="272"/>
      <c r="AB779" s="272"/>
      <c r="AC779" s="272"/>
      <c r="AD779" s="272"/>
      <c r="AE779" s="272"/>
      <c r="AF779" s="272"/>
      <c r="AG779" s="272"/>
      <c r="AH779" s="272"/>
      <c r="AI779" s="272"/>
      <c r="AJ779" s="272"/>
      <c r="AK779" s="272"/>
      <c r="AL779" s="272"/>
      <c r="AM779" s="272"/>
      <c r="AN779" s="272"/>
      <c r="AO779" s="272"/>
      <c r="AP779" s="272"/>
      <c r="AQ779" s="272"/>
    </row>
    <row r="780" spans="1:43">
      <c r="A780" s="272">
        <v>210637</v>
      </c>
      <c r="B780" s="252" t="s">
        <v>81</v>
      </c>
      <c r="C780" s="272" t="s">
        <v>368</v>
      </c>
      <c r="D780" s="272" t="s">
        <v>366</v>
      </c>
      <c r="E780" s="272" t="s">
        <v>366</v>
      </c>
      <c r="F780" s="272" t="s">
        <v>366</v>
      </c>
      <c r="G780" s="272" t="s">
        <v>367</v>
      </c>
      <c r="H780" s="272" t="s">
        <v>366</v>
      </c>
      <c r="I780" s="272" t="s">
        <v>366</v>
      </c>
      <c r="J780" s="272" t="s">
        <v>367</v>
      </c>
      <c r="K780" s="272" t="s">
        <v>366</v>
      </c>
      <c r="L780" s="272" t="s">
        <v>368</v>
      </c>
      <c r="M780" s="272" t="s">
        <v>366</v>
      </c>
      <c r="N780" s="272" t="s">
        <v>368</v>
      </c>
      <c r="O780" s="272" t="s">
        <v>366</v>
      </c>
      <c r="P780" s="272" t="s">
        <v>366</v>
      </c>
      <c r="Q780" s="272" t="s">
        <v>367</v>
      </c>
      <c r="R780" s="272" t="s">
        <v>367</v>
      </c>
      <c r="S780" s="272" t="s">
        <v>367</v>
      </c>
      <c r="T780" s="272" t="s">
        <v>367</v>
      </c>
      <c r="U780" s="272" t="s">
        <v>367</v>
      </c>
      <c r="V780" s="272" t="s">
        <v>367</v>
      </c>
      <c r="W780" s="272"/>
      <c r="X780" s="272"/>
      <c r="Y780" s="272"/>
      <c r="Z780" s="272"/>
      <c r="AA780" s="272"/>
      <c r="AB780" s="272"/>
      <c r="AC780" s="272"/>
      <c r="AD780" s="272"/>
      <c r="AE780" s="272"/>
      <c r="AF780" s="272"/>
      <c r="AG780" s="272"/>
      <c r="AH780" s="272"/>
      <c r="AI780" s="272"/>
      <c r="AJ780" s="272"/>
      <c r="AK780" s="272"/>
      <c r="AL780" s="272"/>
      <c r="AM780" s="272"/>
      <c r="AN780" s="272"/>
      <c r="AO780" s="272"/>
      <c r="AP780" s="272"/>
      <c r="AQ780" s="272"/>
    </row>
    <row r="781" spans="1:43">
      <c r="A781" s="272">
        <v>210630</v>
      </c>
      <c r="B781" s="252" t="s">
        <v>81</v>
      </c>
      <c r="C781" s="272" t="s">
        <v>368</v>
      </c>
      <c r="D781" s="272" t="s">
        <v>368</v>
      </c>
      <c r="E781" s="272" t="s">
        <v>366</v>
      </c>
      <c r="F781" s="272" t="s">
        <v>368</v>
      </c>
      <c r="G781" s="272" t="s">
        <v>368</v>
      </c>
      <c r="H781" s="272" t="s">
        <v>368</v>
      </c>
      <c r="I781" s="272" t="s">
        <v>368</v>
      </c>
      <c r="J781" s="272" t="s">
        <v>366</v>
      </c>
      <c r="K781" s="272" t="s">
        <v>368</v>
      </c>
      <c r="L781" s="272" t="s">
        <v>368</v>
      </c>
      <c r="M781" s="272" t="s">
        <v>367</v>
      </c>
      <c r="N781" s="272" t="s">
        <v>366</v>
      </c>
      <c r="O781" s="272" t="s">
        <v>366</v>
      </c>
      <c r="P781" s="272" t="s">
        <v>367</v>
      </c>
      <c r="Q781" s="272" t="s">
        <v>367</v>
      </c>
      <c r="R781" s="272" t="s">
        <v>367</v>
      </c>
      <c r="S781" s="272" t="s">
        <v>367</v>
      </c>
      <c r="T781" s="272" t="s">
        <v>367</v>
      </c>
      <c r="U781" s="272" t="s">
        <v>367</v>
      </c>
      <c r="V781" s="272" t="s">
        <v>367</v>
      </c>
      <c r="W781" s="272"/>
      <c r="X781" s="272"/>
      <c r="Y781" s="272"/>
      <c r="Z781" s="272"/>
      <c r="AA781" s="272"/>
      <c r="AB781" s="272"/>
      <c r="AC781" s="272"/>
      <c r="AD781" s="272"/>
      <c r="AE781" s="272"/>
      <c r="AF781" s="272"/>
      <c r="AG781" s="272"/>
      <c r="AH781" s="272"/>
      <c r="AI781" s="272"/>
      <c r="AJ781" s="272"/>
      <c r="AK781" s="272"/>
      <c r="AL781" s="272"/>
      <c r="AM781" s="272"/>
      <c r="AN781" s="272"/>
      <c r="AO781" s="272"/>
      <c r="AP781" s="272"/>
      <c r="AQ781" s="272"/>
    </row>
    <row r="782" spans="1:43">
      <c r="A782" s="272">
        <v>210619</v>
      </c>
      <c r="B782" s="252" t="s">
        <v>81</v>
      </c>
      <c r="C782" s="272" t="s">
        <v>366</v>
      </c>
      <c r="D782" s="272" t="s">
        <v>368</v>
      </c>
      <c r="E782" s="272" t="s">
        <v>368</v>
      </c>
      <c r="F782" s="272" t="s">
        <v>366</v>
      </c>
      <c r="G782" s="272" t="s">
        <v>366</v>
      </c>
      <c r="H782" s="272" t="s">
        <v>367</v>
      </c>
      <c r="I782" s="272" t="s">
        <v>368</v>
      </c>
      <c r="J782" s="272" t="s">
        <v>368</v>
      </c>
      <c r="K782" s="272" t="s">
        <v>368</v>
      </c>
      <c r="L782" s="272" t="s">
        <v>368</v>
      </c>
      <c r="M782" s="272" t="s">
        <v>368</v>
      </c>
      <c r="N782" s="272" t="s">
        <v>368</v>
      </c>
      <c r="O782" s="272" t="s">
        <v>368</v>
      </c>
      <c r="P782" s="272" t="s">
        <v>368</v>
      </c>
      <c r="Q782" s="272" t="s">
        <v>368</v>
      </c>
      <c r="R782" s="272" t="s">
        <v>367</v>
      </c>
      <c r="S782" s="272" t="s">
        <v>367</v>
      </c>
      <c r="T782" s="272" t="s">
        <v>367</v>
      </c>
      <c r="U782" s="272" t="s">
        <v>367</v>
      </c>
      <c r="V782" s="272" t="s">
        <v>367</v>
      </c>
      <c r="W782" s="272"/>
      <c r="X782" s="272"/>
      <c r="Y782" s="272"/>
      <c r="Z782" s="272"/>
      <c r="AA782" s="272"/>
      <c r="AB782" s="272"/>
      <c r="AC782" s="272"/>
      <c r="AD782" s="272"/>
      <c r="AE782" s="272"/>
      <c r="AF782" s="272"/>
      <c r="AG782" s="272"/>
      <c r="AH782" s="272"/>
      <c r="AI782" s="272"/>
      <c r="AJ782" s="272"/>
      <c r="AK782" s="272"/>
      <c r="AL782" s="272"/>
      <c r="AM782" s="272"/>
      <c r="AN782" s="272"/>
      <c r="AO782" s="272"/>
      <c r="AP782" s="272"/>
      <c r="AQ782" s="272"/>
    </row>
    <row r="783" spans="1:43">
      <c r="A783" s="272">
        <v>210610</v>
      </c>
      <c r="B783" s="252" t="s">
        <v>81</v>
      </c>
      <c r="C783" s="272" t="s">
        <v>368</v>
      </c>
      <c r="D783" s="272" t="s">
        <v>368</v>
      </c>
      <c r="E783" s="272" t="s">
        <v>367</v>
      </c>
      <c r="F783" s="272" t="s">
        <v>367</v>
      </c>
      <c r="G783" s="272" t="s">
        <v>368</v>
      </c>
      <c r="H783" s="272" t="s">
        <v>368</v>
      </c>
      <c r="I783" s="272" t="s">
        <v>368</v>
      </c>
      <c r="J783" s="272" t="s">
        <v>368</v>
      </c>
      <c r="K783" s="272" t="s">
        <v>368</v>
      </c>
      <c r="L783" s="272" t="s">
        <v>368</v>
      </c>
      <c r="M783" s="272" t="s">
        <v>368</v>
      </c>
      <c r="N783" s="272" t="s">
        <v>368</v>
      </c>
      <c r="O783" s="272" t="s">
        <v>368</v>
      </c>
      <c r="P783" s="272" t="s">
        <v>368</v>
      </c>
      <c r="Q783" s="272" t="s">
        <v>368</v>
      </c>
      <c r="R783" s="272" t="s">
        <v>368</v>
      </c>
      <c r="S783" s="272" t="s">
        <v>368</v>
      </c>
      <c r="T783" s="272" t="s">
        <v>368</v>
      </c>
      <c r="U783" s="272" t="s">
        <v>368</v>
      </c>
      <c r="V783" s="272" t="s">
        <v>368</v>
      </c>
      <c r="W783" s="272"/>
      <c r="X783" s="272"/>
      <c r="Y783" s="272"/>
      <c r="Z783" s="272"/>
      <c r="AA783" s="272"/>
      <c r="AB783" s="272"/>
      <c r="AC783" s="272"/>
      <c r="AD783" s="272"/>
      <c r="AE783" s="272"/>
      <c r="AF783" s="272"/>
      <c r="AG783" s="272"/>
      <c r="AH783" s="272"/>
      <c r="AI783" s="272"/>
      <c r="AJ783" s="272"/>
      <c r="AK783" s="272"/>
      <c r="AL783" s="272"/>
      <c r="AM783" s="272"/>
      <c r="AN783" s="272"/>
      <c r="AO783" s="272"/>
      <c r="AP783" s="272"/>
      <c r="AQ783" s="272"/>
    </row>
    <row r="784" spans="1:43">
      <c r="A784" s="272">
        <v>210600</v>
      </c>
      <c r="B784" s="252" t="s">
        <v>81</v>
      </c>
      <c r="C784" s="272" t="s">
        <v>368</v>
      </c>
      <c r="D784" s="272" t="s">
        <v>368</v>
      </c>
      <c r="E784" s="272" t="s">
        <v>368</v>
      </c>
      <c r="F784" s="272" t="s">
        <v>368</v>
      </c>
      <c r="G784" s="272" t="s">
        <v>368</v>
      </c>
      <c r="H784" s="272" t="s">
        <v>368</v>
      </c>
      <c r="I784" s="272" t="s">
        <v>368</v>
      </c>
      <c r="J784" s="272" t="s">
        <v>368</v>
      </c>
      <c r="K784" s="272" t="s">
        <v>368</v>
      </c>
      <c r="L784" s="272" t="s">
        <v>368</v>
      </c>
      <c r="M784" s="272" t="s">
        <v>368</v>
      </c>
      <c r="N784" s="272" t="s">
        <v>368</v>
      </c>
      <c r="O784" s="272" t="s">
        <v>368</v>
      </c>
      <c r="P784" s="272" t="s">
        <v>367</v>
      </c>
      <c r="Q784" s="272" t="s">
        <v>368</v>
      </c>
      <c r="R784" s="272" t="s">
        <v>368</v>
      </c>
      <c r="S784" s="272" t="s">
        <v>368</v>
      </c>
      <c r="T784" s="272" t="s">
        <v>368</v>
      </c>
      <c r="U784" s="272" t="s">
        <v>368</v>
      </c>
      <c r="V784" s="272" t="s">
        <v>368</v>
      </c>
      <c r="W784" s="272"/>
      <c r="X784" s="272"/>
      <c r="Y784" s="272"/>
      <c r="Z784" s="272"/>
      <c r="AA784" s="272"/>
      <c r="AB784" s="272"/>
      <c r="AC784" s="272"/>
      <c r="AD784" s="272"/>
      <c r="AE784" s="272"/>
      <c r="AF784" s="272"/>
      <c r="AG784" s="272"/>
      <c r="AH784" s="272"/>
      <c r="AI784" s="272"/>
      <c r="AJ784" s="272"/>
      <c r="AK784" s="272"/>
      <c r="AL784" s="272"/>
      <c r="AM784" s="272"/>
      <c r="AN784" s="272"/>
      <c r="AO784" s="272"/>
      <c r="AP784" s="272"/>
      <c r="AQ784" s="272"/>
    </row>
    <row r="785" spans="1:43">
      <c r="A785" s="272">
        <v>210594</v>
      </c>
      <c r="B785" s="252" t="s">
        <v>81</v>
      </c>
      <c r="C785" s="272" t="s">
        <v>366</v>
      </c>
      <c r="D785" s="272" t="s">
        <v>368</v>
      </c>
      <c r="E785" s="272" t="s">
        <v>366</v>
      </c>
      <c r="F785" s="272" t="s">
        <v>368</v>
      </c>
      <c r="G785" s="272" t="s">
        <v>368</v>
      </c>
      <c r="H785" s="272" t="s">
        <v>367</v>
      </c>
      <c r="I785" s="272" t="s">
        <v>368</v>
      </c>
      <c r="J785" s="272" t="s">
        <v>367</v>
      </c>
      <c r="K785" s="272" t="s">
        <v>368</v>
      </c>
      <c r="L785" s="272" t="s">
        <v>368</v>
      </c>
      <c r="M785" s="272" t="s">
        <v>367</v>
      </c>
      <c r="N785" s="272" t="s">
        <v>367</v>
      </c>
      <c r="O785" s="272" t="s">
        <v>367</v>
      </c>
      <c r="P785" s="272" t="s">
        <v>367</v>
      </c>
      <c r="Q785" s="272" t="s">
        <v>367</v>
      </c>
      <c r="R785" s="272" t="s">
        <v>367</v>
      </c>
      <c r="S785" s="272" t="s">
        <v>367</v>
      </c>
      <c r="T785" s="272" t="s">
        <v>367</v>
      </c>
      <c r="U785" s="272" t="s">
        <v>367</v>
      </c>
      <c r="V785" s="272" t="s">
        <v>367</v>
      </c>
      <c r="W785" s="272"/>
      <c r="X785" s="272"/>
      <c r="Y785" s="272"/>
      <c r="Z785" s="272"/>
      <c r="AA785" s="272"/>
      <c r="AB785" s="272"/>
      <c r="AC785" s="272"/>
      <c r="AD785" s="272"/>
      <c r="AE785" s="272"/>
      <c r="AF785" s="272"/>
      <c r="AG785" s="272"/>
      <c r="AH785" s="272"/>
      <c r="AI785" s="272"/>
      <c r="AJ785" s="272"/>
      <c r="AK785" s="272"/>
      <c r="AL785" s="272"/>
      <c r="AM785" s="272"/>
      <c r="AN785" s="272"/>
      <c r="AO785" s="272"/>
      <c r="AP785" s="272"/>
      <c r="AQ785" s="272"/>
    </row>
    <row r="786" spans="1:43">
      <c r="A786" s="272">
        <v>210592</v>
      </c>
      <c r="B786" s="252" t="s">
        <v>81</v>
      </c>
      <c r="C786" s="272" t="s">
        <v>368</v>
      </c>
      <c r="D786" s="272" t="s">
        <v>368</v>
      </c>
      <c r="E786" s="272" t="s">
        <v>368</v>
      </c>
      <c r="F786" s="272" t="s">
        <v>367</v>
      </c>
      <c r="G786" s="272" t="s">
        <v>368</v>
      </c>
      <c r="H786" s="272" t="s">
        <v>368</v>
      </c>
      <c r="I786" s="272" t="s">
        <v>368</v>
      </c>
      <c r="J786" s="272" t="s">
        <v>368</v>
      </c>
      <c r="K786" s="272" t="s">
        <v>368</v>
      </c>
      <c r="L786" s="272" t="s">
        <v>368</v>
      </c>
      <c r="M786" s="272" t="s">
        <v>368</v>
      </c>
      <c r="N786" s="272" t="s">
        <v>368</v>
      </c>
      <c r="O786" s="272" t="s">
        <v>367</v>
      </c>
      <c r="P786" s="272" t="s">
        <v>367</v>
      </c>
      <c r="Q786" s="272" t="s">
        <v>367</v>
      </c>
      <c r="R786" s="272" t="s">
        <v>367</v>
      </c>
      <c r="S786" s="272" t="s">
        <v>367</v>
      </c>
      <c r="T786" s="272" t="s">
        <v>367</v>
      </c>
      <c r="U786" s="272" t="s">
        <v>367</v>
      </c>
      <c r="V786" s="272" t="s">
        <v>367</v>
      </c>
      <c r="W786" s="272"/>
      <c r="X786" s="272"/>
      <c r="Y786" s="272"/>
      <c r="Z786" s="272"/>
      <c r="AA786" s="272"/>
      <c r="AB786" s="272"/>
      <c r="AC786" s="272"/>
      <c r="AD786" s="272"/>
      <c r="AE786" s="272"/>
      <c r="AF786" s="272"/>
      <c r="AG786" s="272"/>
      <c r="AH786" s="272"/>
      <c r="AI786" s="272"/>
      <c r="AJ786" s="272"/>
      <c r="AK786" s="272"/>
      <c r="AL786" s="272"/>
      <c r="AM786" s="272"/>
      <c r="AN786" s="272"/>
      <c r="AO786" s="272"/>
      <c r="AP786" s="272"/>
      <c r="AQ786" s="272"/>
    </row>
    <row r="787" spans="1:43">
      <c r="A787" s="272">
        <v>210566</v>
      </c>
      <c r="B787" s="252" t="s">
        <v>81</v>
      </c>
      <c r="C787" s="272" t="s">
        <v>368</v>
      </c>
      <c r="D787" s="272" t="s">
        <v>368</v>
      </c>
      <c r="E787" s="272" t="s">
        <v>368</v>
      </c>
      <c r="F787" s="272" t="s">
        <v>368</v>
      </c>
      <c r="G787" s="272" t="s">
        <v>368</v>
      </c>
      <c r="H787" s="272" t="s">
        <v>366</v>
      </c>
      <c r="I787" s="272" t="s">
        <v>368</v>
      </c>
      <c r="J787" s="272" t="s">
        <v>368</v>
      </c>
      <c r="K787" s="272" t="s">
        <v>368</v>
      </c>
      <c r="L787" s="272" t="s">
        <v>368</v>
      </c>
      <c r="M787" s="272" t="s">
        <v>366</v>
      </c>
      <c r="N787" s="272" t="s">
        <v>368</v>
      </c>
      <c r="O787" s="272" t="s">
        <v>368</v>
      </c>
      <c r="P787" s="272" t="s">
        <v>367</v>
      </c>
      <c r="Q787" s="272" t="s">
        <v>366</v>
      </c>
      <c r="R787" s="272" t="s">
        <v>367</v>
      </c>
      <c r="S787" s="272" t="s">
        <v>366</v>
      </c>
      <c r="T787" s="272" t="s">
        <v>366</v>
      </c>
      <c r="U787" s="272" t="s">
        <v>368</v>
      </c>
      <c r="V787" s="272" t="s">
        <v>366</v>
      </c>
      <c r="W787" s="272"/>
      <c r="X787" s="272"/>
      <c r="Y787" s="272"/>
      <c r="Z787" s="272"/>
      <c r="AA787" s="272"/>
      <c r="AB787" s="272"/>
      <c r="AC787" s="272"/>
      <c r="AD787" s="272"/>
      <c r="AE787" s="272"/>
      <c r="AF787" s="272"/>
      <c r="AG787" s="272"/>
      <c r="AH787" s="272"/>
      <c r="AI787" s="272"/>
      <c r="AJ787" s="272"/>
      <c r="AK787" s="272"/>
      <c r="AL787" s="272"/>
      <c r="AM787" s="272"/>
      <c r="AN787" s="272"/>
      <c r="AO787" s="272"/>
      <c r="AP787" s="272"/>
      <c r="AQ787" s="272"/>
    </row>
    <row r="788" spans="1:43">
      <c r="A788" s="272">
        <v>210536</v>
      </c>
      <c r="B788" s="252" t="s">
        <v>81</v>
      </c>
      <c r="C788" s="272" t="s">
        <v>366</v>
      </c>
      <c r="D788" s="272" t="s">
        <v>368</v>
      </c>
      <c r="E788" s="272" t="s">
        <v>368</v>
      </c>
      <c r="F788" s="272" t="s">
        <v>366</v>
      </c>
      <c r="G788" s="272" t="s">
        <v>367</v>
      </c>
      <c r="H788" s="272" t="s">
        <v>367</v>
      </c>
      <c r="I788" s="272" t="s">
        <v>366</v>
      </c>
      <c r="J788" s="272" t="s">
        <v>368</v>
      </c>
      <c r="K788" s="272" t="s">
        <v>368</v>
      </c>
      <c r="L788" s="272" t="s">
        <v>368</v>
      </c>
      <c r="M788" s="272" t="s">
        <v>368</v>
      </c>
      <c r="N788" s="272" t="s">
        <v>366</v>
      </c>
      <c r="O788" s="272" t="s">
        <v>366</v>
      </c>
      <c r="P788" s="272" t="s">
        <v>367</v>
      </c>
      <c r="Q788" s="272" t="s">
        <v>367</v>
      </c>
      <c r="R788" s="272" t="s">
        <v>367</v>
      </c>
      <c r="S788" s="272" t="s">
        <v>367</v>
      </c>
      <c r="T788" s="272" t="s">
        <v>368</v>
      </c>
      <c r="U788" s="272" t="s">
        <v>368</v>
      </c>
      <c r="V788" s="272" t="s">
        <v>368</v>
      </c>
      <c r="W788" s="272"/>
      <c r="X788" s="272"/>
      <c r="Y788" s="272"/>
      <c r="Z788" s="272"/>
      <c r="AA788" s="272"/>
      <c r="AB788" s="272"/>
      <c r="AC788" s="272"/>
      <c r="AD788" s="272"/>
      <c r="AE788" s="272"/>
      <c r="AF788" s="272"/>
      <c r="AG788" s="272"/>
      <c r="AH788" s="272"/>
      <c r="AI788" s="272"/>
      <c r="AJ788" s="272"/>
      <c r="AK788" s="272"/>
      <c r="AL788" s="272"/>
      <c r="AM788" s="272"/>
      <c r="AN788" s="272"/>
      <c r="AO788" s="272"/>
      <c r="AP788" s="272"/>
      <c r="AQ788" s="272"/>
    </row>
    <row r="789" spans="1:43">
      <c r="A789" s="272">
        <v>210534</v>
      </c>
      <c r="B789" s="252" t="s">
        <v>81</v>
      </c>
      <c r="C789" s="272" t="s">
        <v>366</v>
      </c>
      <c r="D789" s="272" t="s">
        <v>368</v>
      </c>
      <c r="E789" s="272" t="s">
        <v>366</v>
      </c>
      <c r="F789" s="272" t="s">
        <v>366</v>
      </c>
      <c r="G789" s="272" t="s">
        <v>366</v>
      </c>
      <c r="H789" s="272" t="s">
        <v>368</v>
      </c>
      <c r="I789" s="272" t="s">
        <v>368</v>
      </c>
      <c r="J789" s="272" t="s">
        <v>368</v>
      </c>
      <c r="K789" s="272" t="s">
        <v>368</v>
      </c>
      <c r="L789" s="272" t="s">
        <v>368</v>
      </c>
      <c r="M789" s="272" t="s">
        <v>367</v>
      </c>
      <c r="N789" s="272" t="s">
        <v>367</v>
      </c>
      <c r="O789" s="272" t="s">
        <v>367</v>
      </c>
      <c r="P789" s="272" t="s">
        <v>367</v>
      </c>
      <c r="Q789" s="272" t="s">
        <v>367</v>
      </c>
      <c r="R789" s="272" t="s">
        <v>367</v>
      </c>
      <c r="S789" s="272" t="s">
        <v>367</v>
      </c>
      <c r="T789" s="272" t="s">
        <v>367</v>
      </c>
      <c r="U789" s="272" t="s">
        <v>367</v>
      </c>
      <c r="V789" s="272" t="s">
        <v>367</v>
      </c>
      <c r="W789" s="272"/>
      <c r="X789" s="272"/>
      <c r="Y789" s="272"/>
      <c r="Z789" s="272"/>
      <c r="AA789" s="272"/>
      <c r="AB789" s="272"/>
      <c r="AC789" s="272"/>
      <c r="AD789" s="272"/>
      <c r="AE789" s="272"/>
      <c r="AF789" s="272"/>
      <c r="AG789" s="272"/>
      <c r="AH789" s="272"/>
      <c r="AI789" s="272"/>
      <c r="AJ789" s="272"/>
      <c r="AK789" s="272"/>
      <c r="AL789" s="272"/>
      <c r="AM789" s="272"/>
      <c r="AN789" s="272"/>
      <c r="AO789" s="272"/>
      <c r="AP789" s="272"/>
      <c r="AQ789" s="272"/>
    </row>
    <row r="790" spans="1:43">
      <c r="A790" s="272">
        <v>210514</v>
      </c>
      <c r="B790" s="252" t="s">
        <v>81</v>
      </c>
      <c r="C790" s="272" t="s">
        <v>368</v>
      </c>
      <c r="D790" s="272" t="s">
        <v>368</v>
      </c>
      <c r="E790" s="272" t="s">
        <v>368</v>
      </c>
      <c r="F790" s="272" t="s">
        <v>368</v>
      </c>
      <c r="G790" s="272" t="s">
        <v>368</v>
      </c>
      <c r="H790" s="272" t="s">
        <v>368</v>
      </c>
      <c r="I790" s="272" t="s">
        <v>367</v>
      </c>
      <c r="J790" s="272" t="s">
        <v>368</v>
      </c>
      <c r="K790" s="272" t="s">
        <v>368</v>
      </c>
      <c r="L790" s="272" t="s">
        <v>368</v>
      </c>
      <c r="M790" s="272" t="s">
        <v>368</v>
      </c>
      <c r="N790" s="272" t="s">
        <v>368</v>
      </c>
      <c r="O790" s="272" t="s">
        <v>368</v>
      </c>
      <c r="P790" s="272" t="s">
        <v>367</v>
      </c>
      <c r="Q790" s="272" t="s">
        <v>368</v>
      </c>
      <c r="R790" s="272" t="s">
        <v>367</v>
      </c>
      <c r="S790" s="272" t="s">
        <v>368</v>
      </c>
      <c r="T790" s="272" t="s">
        <v>368</v>
      </c>
      <c r="U790" s="272" t="s">
        <v>368</v>
      </c>
      <c r="V790" s="272" t="s">
        <v>368</v>
      </c>
      <c r="W790" s="272"/>
      <c r="X790" s="272"/>
      <c r="Y790" s="272"/>
      <c r="Z790" s="272"/>
      <c r="AA790" s="272"/>
      <c r="AB790" s="272"/>
      <c r="AC790" s="272"/>
      <c r="AD790" s="272"/>
      <c r="AE790" s="272"/>
      <c r="AF790" s="272"/>
      <c r="AG790" s="272"/>
      <c r="AH790" s="272"/>
      <c r="AI790" s="272"/>
      <c r="AJ790" s="272"/>
      <c r="AK790" s="272"/>
      <c r="AL790" s="272"/>
      <c r="AM790" s="272"/>
      <c r="AN790" s="272"/>
      <c r="AO790" s="272"/>
      <c r="AP790" s="272"/>
      <c r="AQ790" s="272"/>
    </row>
    <row r="791" spans="1:43">
      <c r="A791" s="272">
        <v>210510</v>
      </c>
      <c r="B791" s="252" t="s">
        <v>81</v>
      </c>
      <c r="C791" s="272" t="s">
        <v>368</v>
      </c>
      <c r="D791" s="272" t="s">
        <v>368</v>
      </c>
      <c r="E791" s="272" t="s">
        <v>368</v>
      </c>
      <c r="F791" s="272" t="s">
        <v>368</v>
      </c>
      <c r="G791" s="272" t="s">
        <v>368</v>
      </c>
      <c r="H791" s="272" t="s">
        <v>368</v>
      </c>
      <c r="I791" s="272" t="s">
        <v>368</v>
      </c>
      <c r="J791" s="272" t="s">
        <v>368</v>
      </c>
      <c r="K791" s="272" t="s">
        <v>368</v>
      </c>
      <c r="L791" s="272" t="s">
        <v>368</v>
      </c>
      <c r="M791" s="272" t="s">
        <v>367</v>
      </c>
      <c r="N791" s="272" t="s">
        <v>367</v>
      </c>
      <c r="O791" s="272" t="s">
        <v>367</v>
      </c>
      <c r="P791" s="272" t="s">
        <v>367</v>
      </c>
      <c r="Q791" s="272" t="s">
        <v>367</v>
      </c>
      <c r="R791" s="272" t="s">
        <v>367</v>
      </c>
      <c r="S791" s="272" t="s">
        <v>367</v>
      </c>
      <c r="T791" s="272" t="s">
        <v>367</v>
      </c>
      <c r="U791" s="272" t="s">
        <v>367</v>
      </c>
      <c r="V791" s="272" t="s">
        <v>367</v>
      </c>
      <c r="W791" s="272"/>
      <c r="X791" s="272"/>
      <c r="Y791" s="272"/>
      <c r="Z791" s="272"/>
      <c r="AA791" s="272"/>
      <c r="AB791" s="272"/>
      <c r="AC791" s="272"/>
      <c r="AD791" s="272"/>
      <c r="AE791" s="272"/>
      <c r="AF791" s="272"/>
      <c r="AG791" s="272"/>
      <c r="AH791" s="272"/>
      <c r="AI791" s="272"/>
      <c r="AJ791" s="272"/>
      <c r="AK791" s="272"/>
      <c r="AL791" s="272"/>
      <c r="AM791" s="272"/>
      <c r="AN791" s="272"/>
      <c r="AO791" s="272"/>
      <c r="AP791" s="272"/>
      <c r="AQ791" s="272"/>
    </row>
    <row r="792" spans="1:43">
      <c r="A792" s="272">
        <v>210508</v>
      </c>
      <c r="B792" s="252" t="s">
        <v>81</v>
      </c>
      <c r="C792" s="272" t="s">
        <v>368</v>
      </c>
      <c r="D792" s="272" t="s">
        <v>368</v>
      </c>
      <c r="E792" s="272" t="s">
        <v>368</v>
      </c>
      <c r="F792" s="272" t="s">
        <v>366</v>
      </c>
      <c r="G792" s="272" t="s">
        <v>367</v>
      </c>
      <c r="H792" s="272" t="s">
        <v>367</v>
      </c>
      <c r="I792" s="272" t="s">
        <v>368</v>
      </c>
      <c r="J792" s="272" t="s">
        <v>368</v>
      </c>
      <c r="K792" s="272" t="s">
        <v>368</v>
      </c>
      <c r="L792" s="272" t="s">
        <v>368</v>
      </c>
      <c r="M792" s="272" t="s">
        <v>366</v>
      </c>
      <c r="N792" s="272" t="s">
        <v>367</v>
      </c>
      <c r="O792" s="272" t="s">
        <v>366</v>
      </c>
      <c r="P792" s="272" t="s">
        <v>367</v>
      </c>
      <c r="Q792" s="272" t="s">
        <v>366</v>
      </c>
      <c r="R792" s="272" t="s">
        <v>367</v>
      </c>
      <c r="S792" s="272" t="s">
        <v>368</v>
      </c>
      <c r="T792" s="272" t="s">
        <v>367</v>
      </c>
      <c r="U792" s="272" t="s">
        <v>367</v>
      </c>
      <c r="V792" s="272" t="s">
        <v>368</v>
      </c>
      <c r="W792" s="272"/>
      <c r="X792" s="272"/>
      <c r="Y792" s="272"/>
      <c r="Z792" s="272"/>
      <c r="AA792" s="272"/>
      <c r="AB792" s="272"/>
      <c r="AC792" s="272"/>
      <c r="AD792" s="272"/>
      <c r="AE792" s="272"/>
      <c r="AF792" s="272"/>
      <c r="AG792" s="272"/>
      <c r="AH792" s="272"/>
      <c r="AI792" s="272"/>
      <c r="AJ792" s="272"/>
      <c r="AK792" s="272"/>
      <c r="AL792" s="272"/>
      <c r="AM792" s="272"/>
      <c r="AN792" s="272"/>
      <c r="AO792" s="272"/>
      <c r="AP792" s="272"/>
      <c r="AQ792" s="272"/>
    </row>
    <row r="793" spans="1:43">
      <c r="A793" s="272">
        <v>210499</v>
      </c>
      <c r="B793" s="252" t="s">
        <v>81</v>
      </c>
      <c r="C793" s="272" t="s">
        <v>368</v>
      </c>
      <c r="D793" s="272" t="s">
        <v>368</v>
      </c>
      <c r="E793" s="272" t="s">
        <v>368</v>
      </c>
      <c r="F793" s="272" t="s">
        <v>366</v>
      </c>
      <c r="G793" s="272" t="s">
        <v>368</v>
      </c>
      <c r="H793" s="272" t="s">
        <v>366</v>
      </c>
      <c r="I793" s="272" t="s">
        <v>367</v>
      </c>
      <c r="J793" s="272" t="s">
        <v>368</v>
      </c>
      <c r="K793" s="272" t="s">
        <v>368</v>
      </c>
      <c r="L793" s="272" t="s">
        <v>368</v>
      </c>
      <c r="M793" s="272" t="s">
        <v>366</v>
      </c>
      <c r="N793" s="272" t="s">
        <v>366</v>
      </c>
      <c r="O793" s="272" t="s">
        <v>368</v>
      </c>
      <c r="P793" s="272" t="s">
        <v>368</v>
      </c>
      <c r="Q793" s="272" t="s">
        <v>366</v>
      </c>
      <c r="R793" s="272" t="s">
        <v>366</v>
      </c>
      <c r="S793" s="272" t="s">
        <v>366</v>
      </c>
      <c r="T793" s="272" t="s">
        <v>366</v>
      </c>
      <c r="U793" s="272" t="s">
        <v>366</v>
      </c>
      <c r="V793" s="272" t="s">
        <v>366</v>
      </c>
      <c r="W793" s="272"/>
      <c r="X793" s="272"/>
      <c r="Y793" s="272"/>
      <c r="Z793" s="272"/>
      <c r="AA793" s="272"/>
      <c r="AB793" s="272"/>
      <c r="AC793" s="272"/>
      <c r="AD793" s="272"/>
      <c r="AE793" s="272"/>
      <c r="AF793" s="272"/>
      <c r="AG793" s="272"/>
      <c r="AH793" s="272"/>
      <c r="AI793" s="272"/>
      <c r="AJ793" s="272"/>
      <c r="AK793" s="272"/>
      <c r="AL793" s="272"/>
      <c r="AM793" s="272"/>
      <c r="AN793" s="272"/>
      <c r="AO793" s="272"/>
      <c r="AP793" s="272"/>
      <c r="AQ793" s="272"/>
    </row>
    <row r="794" spans="1:43">
      <c r="A794" s="272">
        <v>210487</v>
      </c>
      <c r="B794" s="252" t="s">
        <v>81</v>
      </c>
      <c r="C794" s="272" t="s">
        <v>368</v>
      </c>
      <c r="D794" s="272" t="s">
        <v>368</v>
      </c>
      <c r="E794" s="272" t="s">
        <v>368</v>
      </c>
      <c r="F794" s="272" t="s">
        <v>368</v>
      </c>
      <c r="G794" s="272" t="s">
        <v>368</v>
      </c>
      <c r="H794" s="272" t="s">
        <v>368</v>
      </c>
      <c r="I794" s="272" t="s">
        <v>368</v>
      </c>
      <c r="J794" s="272" t="s">
        <v>368</v>
      </c>
      <c r="K794" s="272" t="s">
        <v>368</v>
      </c>
      <c r="L794" s="272" t="s">
        <v>368</v>
      </c>
      <c r="M794" s="272" t="s">
        <v>368</v>
      </c>
      <c r="N794" s="272" t="s">
        <v>368</v>
      </c>
      <c r="O794" s="272" t="s">
        <v>368</v>
      </c>
      <c r="P794" s="272" t="s">
        <v>368</v>
      </c>
      <c r="Q794" s="272" t="s">
        <v>368</v>
      </c>
      <c r="R794" s="272" t="s">
        <v>368</v>
      </c>
      <c r="S794" s="272" t="s">
        <v>368</v>
      </c>
      <c r="T794" s="272" t="s">
        <v>366</v>
      </c>
      <c r="U794" s="272" t="s">
        <v>368</v>
      </c>
      <c r="V794" s="272" t="s">
        <v>368</v>
      </c>
      <c r="W794" s="272"/>
      <c r="X794" s="272"/>
      <c r="Y794" s="272"/>
      <c r="Z794" s="272"/>
      <c r="AA794" s="272"/>
      <c r="AB794" s="272"/>
      <c r="AC794" s="272"/>
      <c r="AD794" s="272"/>
      <c r="AE794" s="272"/>
      <c r="AF794" s="272"/>
      <c r="AG794" s="272"/>
      <c r="AH794" s="272"/>
      <c r="AI794" s="272"/>
      <c r="AJ794" s="272"/>
      <c r="AK794" s="272"/>
      <c r="AL794" s="272"/>
      <c r="AM794" s="272"/>
      <c r="AN794" s="272"/>
      <c r="AO794" s="272"/>
      <c r="AP794" s="272"/>
      <c r="AQ794" s="272"/>
    </row>
    <row r="795" spans="1:43">
      <c r="A795" s="272">
        <v>210463</v>
      </c>
      <c r="B795" s="252" t="s">
        <v>81</v>
      </c>
      <c r="C795" s="272" t="s">
        <v>368</v>
      </c>
      <c r="D795" s="272" t="s">
        <v>368</v>
      </c>
      <c r="E795" s="272" t="s">
        <v>368</v>
      </c>
      <c r="F795" s="272" t="s">
        <v>367</v>
      </c>
      <c r="G795" s="272" t="s">
        <v>368</v>
      </c>
      <c r="H795" s="272" t="s">
        <v>367</v>
      </c>
      <c r="I795" s="272" t="s">
        <v>368</v>
      </c>
      <c r="J795" s="272" t="s">
        <v>367</v>
      </c>
      <c r="K795" s="272" t="s">
        <v>367</v>
      </c>
      <c r="L795" s="272" t="s">
        <v>368</v>
      </c>
      <c r="M795" s="272" t="s">
        <v>367</v>
      </c>
      <c r="N795" s="272" t="s">
        <v>367</v>
      </c>
      <c r="O795" s="272" t="s">
        <v>367</v>
      </c>
      <c r="P795" s="272" t="s">
        <v>367</v>
      </c>
      <c r="Q795" s="272" t="s">
        <v>367</v>
      </c>
      <c r="R795" s="272" t="s">
        <v>367</v>
      </c>
      <c r="S795" s="272" t="s">
        <v>367</v>
      </c>
      <c r="T795" s="272" t="s">
        <v>367</v>
      </c>
      <c r="U795" s="272" t="s">
        <v>367</v>
      </c>
      <c r="V795" s="272" t="s">
        <v>367</v>
      </c>
      <c r="W795" s="272"/>
      <c r="X795" s="272"/>
      <c r="Y795" s="272"/>
      <c r="Z795" s="272"/>
      <c r="AA795" s="272"/>
      <c r="AB795" s="272"/>
      <c r="AC795" s="272"/>
      <c r="AD795" s="272"/>
      <c r="AE795" s="272"/>
      <c r="AF795" s="272"/>
      <c r="AG795" s="272"/>
      <c r="AH795" s="272"/>
      <c r="AI795" s="272"/>
      <c r="AJ795" s="272"/>
      <c r="AK795" s="272"/>
      <c r="AL795" s="272"/>
      <c r="AM795" s="272"/>
      <c r="AN795" s="272"/>
      <c r="AO795" s="272"/>
      <c r="AP795" s="272"/>
      <c r="AQ795" s="272"/>
    </row>
    <row r="796" spans="1:43">
      <c r="A796" s="272">
        <v>210437</v>
      </c>
      <c r="B796" s="252" t="s">
        <v>81</v>
      </c>
      <c r="C796" s="272" t="s">
        <v>366</v>
      </c>
      <c r="D796" s="272" t="s">
        <v>368</v>
      </c>
      <c r="E796" s="272" t="s">
        <v>368</v>
      </c>
      <c r="F796" s="272" t="s">
        <v>368</v>
      </c>
      <c r="G796" s="272" t="s">
        <v>367</v>
      </c>
      <c r="H796" s="272" t="s">
        <v>367</v>
      </c>
      <c r="I796" s="272" t="s">
        <v>368</v>
      </c>
      <c r="J796" s="272" t="s">
        <v>367</v>
      </c>
      <c r="K796" s="272" t="s">
        <v>366</v>
      </c>
      <c r="L796" s="272" t="s">
        <v>368</v>
      </c>
      <c r="M796" s="272" t="s">
        <v>367</v>
      </c>
      <c r="N796" s="272" t="s">
        <v>367</v>
      </c>
      <c r="O796" s="272" t="s">
        <v>367</v>
      </c>
      <c r="P796" s="272" t="s">
        <v>367</v>
      </c>
      <c r="Q796" s="272" t="s">
        <v>367</v>
      </c>
      <c r="R796" s="272" t="s">
        <v>367</v>
      </c>
      <c r="S796" s="272" t="s">
        <v>367</v>
      </c>
      <c r="T796" s="272" t="s">
        <v>367</v>
      </c>
      <c r="U796" s="272" t="s">
        <v>367</v>
      </c>
      <c r="V796" s="272" t="s">
        <v>367</v>
      </c>
      <c r="W796" s="272"/>
      <c r="X796" s="272"/>
      <c r="Y796" s="272"/>
      <c r="Z796" s="272"/>
      <c r="AA796" s="272"/>
      <c r="AB796" s="272"/>
      <c r="AC796" s="272"/>
      <c r="AD796" s="272"/>
      <c r="AE796" s="272"/>
      <c r="AF796" s="272"/>
      <c r="AG796" s="272"/>
      <c r="AH796" s="272"/>
      <c r="AI796" s="272"/>
      <c r="AJ796" s="272"/>
      <c r="AK796" s="272"/>
      <c r="AL796" s="272"/>
      <c r="AM796" s="272"/>
      <c r="AN796" s="272"/>
      <c r="AO796" s="272"/>
      <c r="AP796" s="272"/>
      <c r="AQ796" s="272"/>
    </row>
    <row r="797" spans="1:43">
      <c r="A797" s="272">
        <v>210412</v>
      </c>
      <c r="B797" s="252" t="s">
        <v>81</v>
      </c>
      <c r="C797" s="272" t="s">
        <v>366</v>
      </c>
      <c r="D797" s="272" t="s">
        <v>366</v>
      </c>
      <c r="E797" s="272" t="s">
        <v>368</v>
      </c>
      <c r="F797" s="272" t="s">
        <v>366</v>
      </c>
      <c r="G797" s="272" t="s">
        <v>368</v>
      </c>
      <c r="H797" s="272" t="s">
        <v>368</v>
      </c>
      <c r="I797" s="272" t="s">
        <v>368</v>
      </c>
      <c r="J797" s="272" t="s">
        <v>368</v>
      </c>
      <c r="K797" s="272" t="s">
        <v>368</v>
      </c>
      <c r="L797" s="272" t="s">
        <v>366</v>
      </c>
      <c r="M797" s="272" t="s">
        <v>367</v>
      </c>
      <c r="N797" s="272" t="s">
        <v>367</v>
      </c>
      <c r="O797" s="272" t="s">
        <v>368</v>
      </c>
      <c r="P797" s="272" t="s">
        <v>368</v>
      </c>
      <c r="Q797" s="272" t="s">
        <v>367</v>
      </c>
      <c r="R797" s="272" t="s">
        <v>367</v>
      </c>
      <c r="S797" s="272" t="s">
        <v>367</v>
      </c>
      <c r="T797" s="272" t="s">
        <v>367</v>
      </c>
      <c r="U797" s="272" t="s">
        <v>367</v>
      </c>
      <c r="V797" s="272" t="s">
        <v>367</v>
      </c>
      <c r="W797" s="272"/>
      <c r="X797" s="272"/>
      <c r="Y797" s="272"/>
      <c r="Z797" s="272"/>
      <c r="AA797" s="272"/>
      <c r="AB797" s="272"/>
      <c r="AC797" s="272"/>
      <c r="AD797" s="272"/>
      <c r="AE797" s="272"/>
      <c r="AF797" s="272"/>
      <c r="AG797" s="272"/>
      <c r="AH797" s="272"/>
      <c r="AI797" s="272"/>
      <c r="AJ797" s="272"/>
      <c r="AK797" s="272"/>
      <c r="AL797" s="272"/>
      <c r="AM797" s="272"/>
      <c r="AN797" s="272"/>
      <c r="AO797" s="272"/>
      <c r="AP797" s="272"/>
      <c r="AQ797" s="272"/>
    </row>
    <row r="798" spans="1:43">
      <c r="A798" s="272">
        <v>210397</v>
      </c>
      <c r="B798" s="252" t="s">
        <v>81</v>
      </c>
      <c r="C798" s="272" t="s">
        <v>366</v>
      </c>
      <c r="D798" s="272" t="s">
        <v>368</v>
      </c>
      <c r="E798" s="272" t="s">
        <v>366</v>
      </c>
      <c r="F798" s="272" t="s">
        <v>366</v>
      </c>
      <c r="G798" s="272" t="s">
        <v>367</v>
      </c>
      <c r="H798" s="272" t="s">
        <v>367</v>
      </c>
      <c r="I798" s="272" t="s">
        <v>367</v>
      </c>
      <c r="J798" s="272" t="s">
        <v>367</v>
      </c>
      <c r="K798" s="272" t="s">
        <v>366</v>
      </c>
      <c r="L798" s="272" t="s">
        <v>368</v>
      </c>
      <c r="M798" s="272" t="s">
        <v>367</v>
      </c>
      <c r="N798" s="272" t="s">
        <v>367</v>
      </c>
      <c r="O798" s="272" t="s">
        <v>367</v>
      </c>
      <c r="P798" s="272" t="s">
        <v>367</v>
      </c>
      <c r="Q798" s="272" t="s">
        <v>367</v>
      </c>
      <c r="R798" s="272" t="s">
        <v>367</v>
      </c>
      <c r="S798" s="272" t="s">
        <v>367</v>
      </c>
      <c r="T798" s="272" t="s">
        <v>367</v>
      </c>
      <c r="U798" s="272" t="s">
        <v>367</v>
      </c>
      <c r="V798" s="272" t="s">
        <v>367</v>
      </c>
      <c r="W798" s="272"/>
      <c r="X798" s="272"/>
      <c r="Y798" s="272"/>
      <c r="Z798" s="272"/>
      <c r="AA798" s="272"/>
      <c r="AB798" s="272"/>
      <c r="AC798" s="272"/>
      <c r="AD798" s="272"/>
      <c r="AE798" s="272"/>
      <c r="AF798" s="272"/>
      <c r="AG798" s="272"/>
      <c r="AH798" s="272"/>
      <c r="AI798" s="272"/>
      <c r="AJ798" s="272"/>
      <c r="AK798" s="272"/>
      <c r="AL798" s="272"/>
      <c r="AM798" s="272"/>
      <c r="AN798" s="272"/>
      <c r="AO798" s="272"/>
      <c r="AP798" s="272"/>
      <c r="AQ798" s="272"/>
    </row>
    <row r="799" spans="1:43">
      <c r="A799" s="272">
        <v>210380</v>
      </c>
      <c r="B799" s="252" t="s">
        <v>81</v>
      </c>
      <c r="C799" s="272" t="s">
        <v>368</v>
      </c>
      <c r="D799" s="272" t="s">
        <v>368</v>
      </c>
      <c r="E799" s="272" t="s">
        <v>366</v>
      </c>
      <c r="F799" s="272" t="s">
        <v>368</v>
      </c>
      <c r="G799" s="272" t="s">
        <v>366</v>
      </c>
      <c r="H799" s="272" t="s">
        <v>368</v>
      </c>
      <c r="I799" s="272" t="s">
        <v>368</v>
      </c>
      <c r="J799" s="272" t="s">
        <v>367</v>
      </c>
      <c r="K799" s="272" t="s">
        <v>368</v>
      </c>
      <c r="L799" s="272" t="s">
        <v>367</v>
      </c>
      <c r="M799" s="272" t="s">
        <v>368</v>
      </c>
      <c r="N799" s="272" t="s">
        <v>368</v>
      </c>
      <c r="O799" s="272" t="s">
        <v>367</v>
      </c>
      <c r="P799" s="272" t="s">
        <v>367</v>
      </c>
      <c r="Q799" s="272" t="s">
        <v>367</v>
      </c>
      <c r="R799" s="272" t="s">
        <v>367</v>
      </c>
      <c r="S799" s="272" t="s">
        <v>367</v>
      </c>
      <c r="T799" s="272" t="s">
        <v>367</v>
      </c>
      <c r="U799" s="272" t="s">
        <v>367</v>
      </c>
      <c r="V799" s="272" t="s">
        <v>367</v>
      </c>
      <c r="W799" s="272"/>
      <c r="X799" s="272"/>
      <c r="Y799" s="272"/>
      <c r="Z799" s="272"/>
      <c r="AA799" s="272"/>
      <c r="AB799" s="272"/>
      <c r="AC799" s="272"/>
      <c r="AD799" s="272"/>
      <c r="AE799" s="272"/>
      <c r="AF799" s="272"/>
      <c r="AG799" s="272"/>
      <c r="AH799" s="272"/>
      <c r="AI799" s="272"/>
      <c r="AJ799" s="272"/>
      <c r="AK799" s="272"/>
      <c r="AL799" s="272"/>
      <c r="AM799" s="272"/>
      <c r="AN799" s="272"/>
      <c r="AO799" s="272"/>
      <c r="AP799" s="272"/>
      <c r="AQ799" s="272"/>
    </row>
    <row r="800" spans="1:43">
      <c r="A800" s="272">
        <v>210330</v>
      </c>
      <c r="B800" s="252" t="s">
        <v>81</v>
      </c>
      <c r="C800" s="272" t="s">
        <v>368</v>
      </c>
      <c r="D800" s="272" t="s">
        <v>368</v>
      </c>
      <c r="E800" s="272" t="s">
        <v>368</v>
      </c>
      <c r="F800" s="272" t="s">
        <v>368</v>
      </c>
      <c r="G800" s="272" t="s">
        <v>368</v>
      </c>
      <c r="H800" s="272" t="s">
        <v>368</v>
      </c>
      <c r="I800" s="272" t="s">
        <v>368</v>
      </c>
      <c r="J800" s="272" t="s">
        <v>368</v>
      </c>
      <c r="K800" s="272" t="s">
        <v>368</v>
      </c>
      <c r="L800" s="272" t="s">
        <v>368</v>
      </c>
      <c r="M800" s="272" t="s">
        <v>368</v>
      </c>
      <c r="N800" s="272" t="s">
        <v>368</v>
      </c>
      <c r="O800" s="272" t="s">
        <v>367</v>
      </c>
      <c r="P800" s="272" t="s">
        <v>367</v>
      </c>
      <c r="Q800" s="272" t="s">
        <v>368</v>
      </c>
      <c r="R800" s="272" t="s">
        <v>367</v>
      </c>
      <c r="S800" s="272" t="s">
        <v>367</v>
      </c>
      <c r="T800" s="272" t="s">
        <v>367</v>
      </c>
      <c r="U800" s="272" t="s">
        <v>367</v>
      </c>
      <c r="V800" s="272" t="s">
        <v>367</v>
      </c>
      <c r="W800" s="272"/>
      <c r="X800" s="272"/>
      <c r="Y800" s="272"/>
      <c r="Z800" s="272"/>
      <c r="AA800" s="272"/>
      <c r="AB800" s="272"/>
      <c r="AC800" s="272"/>
      <c r="AD800" s="272"/>
      <c r="AE800" s="272"/>
      <c r="AF800" s="272"/>
      <c r="AG800" s="272"/>
      <c r="AH800" s="272"/>
      <c r="AI800" s="272"/>
      <c r="AJ800" s="272"/>
      <c r="AK800" s="272"/>
      <c r="AL800" s="272"/>
      <c r="AM800" s="272"/>
      <c r="AN800" s="272"/>
      <c r="AO800" s="272"/>
      <c r="AP800" s="272"/>
      <c r="AQ800" s="272"/>
    </row>
    <row r="801" spans="1:43">
      <c r="A801" s="272">
        <v>210328</v>
      </c>
      <c r="B801" s="252" t="s">
        <v>81</v>
      </c>
      <c r="C801" s="272" t="s">
        <v>368</v>
      </c>
      <c r="D801" s="272" t="s">
        <v>368</v>
      </c>
      <c r="E801" s="272" t="s">
        <v>368</v>
      </c>
      <c r="F801" s="272" t="s">
        <v>368</v>
      </c>
      <c r="G801" s="272" t="s">
        <v>368</v>
      </c>
      <c r="H801" s="272" t="s">
        <v>368</v>
      </c>
      <c r="I801" s="272" t="s">
        <v>368</v>
      </c>
      <c r="J801" s="272" t="s">
        <v>368</v>
      </c>
      <c r="K801" s="272" t="s">
        <v>367</v>
      </c>
      <c r="L801" s="272" t="s">
        <v>367</v>
      </c>
      <c r="M801" s="272" t="s">
        <v>367</v>
      </c>
      <c r="N801" s="272" t="s">
        <v>367</v>
      </c>
      <c r="O801" s="272" t="s">
        <v>367</v>
      </c>
      <c r="P801" s="272" t="s">
        <v>367</v>
      </c>
      <c r="Q801" s="272" t="s">
        <v>367</v>
      </c>
      <c r="R801" s="272" t="s">
        <v>367</v>
      </c>
      <c r="S801" s="272" t="s">
        <v>367</v>
      </c>
      <c r="T801" s="272" t="s">
        <v>367</v>
      </c>
      <c r="U801" s="272" t="s">
        <v>367</v>
      </c>
      <c r="V801" s="272" t="s">
        <v>367</v>
      </c>
      <c r="W801" s="272"/>
      <c r="X801" s="272"/>
      <c r="Y801" s="272"/>
      <c r="Z801" s="272"/>
      <c r="AA801" s="272"/>
      <c r="AB801" s="272"/>
      <c r="AC801" s="272"/>
      <c r="AD801" s="272"/>
      <c r="AE801" s="272"/>
      <c r="AF801" s="272"/>
      <c r="AG801" s="272"/>
      <c r="AH801" s="272"/>
      <c r="AI801" s="272"/>
      <c r="AJ801" s="272"/>
      <c r="AK801" s="272"/>
      <c r="AL801" s="272"/>
      <c r="AM801" s="272"/>
      <c r="AN801" s="272"/>
      <c r="AO801" s="272"/>
      <c r="AP801" s="272"/>
      <c r="AQ801" s="272"/>
    </row>
    <row r="802" spans="1:43">
      <c r="A802" s="272">
        <v>210327</v>
      </c>
      <c r="B802" s="252" t="s">
        <v>81</v>
      </c>
      <c r="C802" s="272" t="s">
        <v>368</v>
      </c>
      <c r="D802" s="272" t="s">
        <v>366</v>
      </c>
      <c r="E802" s="272" t="s">
        <v>366</v>
      </c>
      <c r="F802" s="272" t="s">
        <v>368</v>
      </c>
      <c r="G802" s="272" t="s">
        <v>367</v>
      </c>
      <c r="H802" s="272" t="s">
        <v>368</v>
      </c>
      <c r="I802" s="272" t="s">
        <v>366</v>
      </c>
      <c r="J802" s="272" t="s">
        <v>368</v>
      </c>
      <c r="K802" s="272" t="s">
        <v>367</v>
      </c>
      <c r="L802" s="272" t="s">
        <v>368</v>
      </c>
      <c r="M802" s="272" t="s">
        <v>367</v>
      </c>
      <c r="N802" s="272" t="s">
        <v>367</v>
      </c>
      <c r="O802" s="272" t="s">
        <v>367</v>
      </c>
      <c r="P802" s="272" t="s">
        <v>367</v>
      </c>
      <c r="Q802" s="272" t="s">
        <v>367</v>
      </c>
      <c r="R802" s="272" t="s">
        <v>367</v>
      </c>
      <c r="S802" s="272" t="s">
        <v>367</v>
      </c>
      <c r="T802" s="272" t="s">
        <v>367</v>
      </c>
      <c r="U802" s="272" t="s">
        <v>367</v>
      </c>
      <c r="V802" s="272" t="s">
        <v>367</v>
      </c>
      <c r="W802" s="272"/>
      <c r="X802" s="272"/>
      <c r="Y802" s="272"/>
      <c r="Z802" s="272"/>
      <c r="AA802" s="272"/>
      <c r="AB802" s="272"/>
      <c r="AC802" s="272"/>
      <c r="AD802" s="272"/>
      <c r="AE802" s="272"/>
      <c r="AF802" s="272"/>
      <c r="AG802" s="272"/>
      <c r="AH802" s="272"/>
      <c r="AI802" s="272"/>
      <c r="AJ802" s="272"/>
      <c r="AK802" s="272"/>
      <c r="AL802" s="272"/>
      <c r="AM802" s="272"/>
      <c r="AN802" s="272"/>
      <c r="AO802" s="272"/>
      <c r="AP802" s="272"/>
      <c r="AQ802" s="272"/>
    </row>
    <row r="803" spans="1:43">
      <c r="A803" s="272">
        <v>210302</v>
      </c>
      <c r="B803" s="252" t="s">
        <v>81</v>
      </c>
      <c r="C803" s="272" t="s">
        <v>366</v>
      </c>
      <c r="D803" s="272" t="s">
        <v>366</v>
      </c>
      <c r="E803" s="272" t="s">
        <v>366</v>
      </c>
      <c r="F803" s="272" t="s">
        <v>368</v>
      </c>
      <c r="G803" s="272" t="s">
        <v>366</v>
      </c>
      <c r="H803" s="272" t="s">
        <v>366</v>
      </c>
      <c r="I803" s="272" t="s">
        <v>368</v>
      </c>
      <c r="J803" s="272" t="s">
        <v>367</v>
      </c>
      <c r="K803" s="272" t="s">
        <v>368</v>
      </c>
      <c r="L803" s="272" t="s">
        <v>368</v>
      </c>
      <c r="M803" s="272" t="s">
        <v>367</v>
      </c>
      <c r="N803" s="272" t="s">
        <v>367</v>
      </c>
      <c r="O803" s="272" t="s">
        <v>367</v>
      </c>
      <c r="P803" s="272" t="s">
        <v>367</v>
      </c>
      <c r="Q803" s="272" t="s">
        <v>367</v>
      </c>
      <c r="R803" s="272" t="s">
        <v>367</v>
      </c>
      <c r="S803" s="272" t="s">
        <v>367</v>
      </c>
      <c r="T803" s="272" t="s">
        <v>367</v>
      </c>
      <c r="U803" s="272" t="s">
        <v>367</v>
      </c>
      <c r="V803" s="272" t="s">
        <v>367</v>
      </c>
      <c r="W803" s="272"/>
      <c r="X803" s="272"/>
      <c r="Y803" s="272"/>
      <c r="Z803" s="272"/>
      <c r="AA803" s="272"/>
      <c r="AB803" s="272"/>
      <c r="AC803" s="272"/>
      <c r="AD803" s="272"/>
      <c r="AE803" s="272"/>
      <c r="AF803" s="272"/>
      <c r="AG803" s="272"/>
      <c r="AH803" s="272"/>
      <c r="AI803" s="272"/>
      <c r="AJ803" s="272"/>
      <c r="AK803" s="272"/>
      <c r="AL803" s="272"/>
      <c r="AM803" s="272"/>
      <c r="AN803" s="272"/>
      <c r="AO803" s="272"/>
      <c r="AP803" s="272"/>
      <c r="AQ803" s="272"/>
    </row>
    <row r="804" spans="1:43">
      <c r="A804" s="272">
        <v>210288</v>
      </c>
      <c r="B804" s="252" t="s">
        <v>81</v>
      </c>
      <c r="C804" s="272" t="s">
        <v>368</v>
      </c>
      <c r="D804" s="272" t="s">
        <v>368</v>
      </c>
      <c r="E804" s="272" t="s">
        <v>368</v>
      </c>
      <c r="F804" s="272" t="s">
        <v>368</v>
      </c>
      <c r="G804" s="272" t="s">
        <v>367</v>
      </c>
      <c r="H804" s="272" t="s">
        <v>367</v>
      </c>
      <c r="I804" s="272" t="s">
        <v>366</v>
      </c>
      <c r="J804" s="272" t="s">
        <v>367</v>
      </c>
      <c r="K804" s="272" t="s">
        <v>367</v>
      </c>
      <c r="L804" s="272" t="s">
        <v>368</v>
      </c>
      <c r="M804" s="272" t="s">
        <v>368</v>
      </c>
      <c r="N804" s="272" t="s">
        <v>368</v>
      </c>
      <c r="O804" s="272" t="s">
        <v>368</v>
      </c>
      <c r="P804" s="272" t="s">
        <v>367</v>
      </c>
      <c r="Q804" s="272" t="s">
        <v>368</v>
      </c>
      <c r="R804" s="272" t="s">
        <v>367</v>
      </c>
      <c r="S804" s="272" t="s">
        <v>367</v>
      </c>
      <c r="T804" s="272" t="s">
        <v>368</v>
      </c>
      <c r="U804" s="272" t="s">
        <v>368</v>
      </c>
      <c r="V804" s="272" t="s">
        <v>367</v>
      </c>
      <c r="W804" s="272"/>
      <c r="X804" s="272"/>
      <c r="Y804" s="272"/>
      <c r="Z804" s="272"/>
      <c r="AA804" s="272"/>
      <c r="AB804" s="272"/>
      <c r="AC804" s="272"/>
      <c r="AD804" s="272"/>
      <c r="AE804" s="272"/>
      <c r="AF804" s="272"/>
      <c r="AG804" s="272"/>
      <c r="AH804" s="272"/>
      <c r="AI804" s="272"/>
      <c r="AJ804" s="272"/>
      <c r="AK804" s="272"/>
      <c r="AL804" s="272"/>
      <c r="AM804" s="272"/>
      <c r="AN804" s="272"/>
      <c r="AO804" s="272"/>
      <c r="AP804" s="272"/>
      <c r="AQ804" s="272"/>
    </row>
    <row r="805" spans="1:43">
      <c r="A805" s="272">
        <v>210235</v>
      </c>
      <c r="B805" s="252" t="s">
        <v>81</v>
      </c>
      <c r="C805" s="272" t="s">
        <v>368</v>
      </c>
      <c r="D805" s="272" t="s">
        <v>368</v>
      </c>
      <c r="E805" s="272" t="s">
        <v>366</v>
      </c>
      <c r="F805" s="272" t="s">
        <v>366</v>
      </c>
      <c r="G805" s="272" t="s">
        <v>367</v>
      </c>
      <c r="H805" s="272" t="s">
        <v>367</v>
      </c>
      <c r="I805" s="272" t="s">
        <v>366</v>
      </c>
      <c r="J805" s="272" t="s">
        <v>366</v>
      </c>
      <c r="K805" s="272" t="s">
        <v>366</v>
      </c>
      <c r="L805" s="272" t="s">
        <v>366</v>
      </c>
      <c r="M805" s="272" t="s">
        <v>367</v>
      </c>
      <c r="N805" s="272" t="s">
        <v>366</v>
      </c>
      <c r="O805" s="272" t="s">
        <v>366</v>
      </c>
      <c r="P805" s="272" t="s">
        <v>367</v>
      </c>
      <c r="Q805" s="272" t="s">
        <v>367</v>
      </c>
      <c r="R805" s="272" t="s">
        <v>367</v>
      </c>
      <c r="S805" s="272" t="s">
        <v>367</v>
      </c>
      <c r="T805" s="272" t="s">
        <v>367</v>
      </c>
      <c r="U805" s="272" t="s">
        <v>367</v>
      </c>
      <c r="V805" s="272" t="s">
        <v>367</v>
      </c>
      <c r="W805" s="272"/>
      <c r="X805" s="272"/>
      <c r="Y805" s="272"/>
      <c r="Z805" s="272"/>
      <c r="AA805" s="272"/>
      <c r="AB805" s="272"/>
      <c r="AC805" s="272"/>
      <c r="AD805" s="272"/>
      <c r="AE805" s="272"/>
      <c r="AF805" s="272"/>
      <c r="AG805" s="272"/>
      <c r="AH805" s="272"/>
      <c r="AI805" s="272"/>
      <c r="AJ805" s="272"/>
      <c r="AK805" s="272"/>
      <c r="AL805" s="272"/>
      <c r="AM805" s="272"/>
      <c r="AN805" s="272"/>
      <c r="AO805" s="272"/>
      <c r="AP805" s="272"/>
      <c r="AQ805" s="272"/>
    </row>
    <row r="806" spans="1:43">
      <c r="A806" s="272">
        <v>210194</v>
      </c>
      <c r="B806" s="252" t="s">
        <v>81</v>
      </c>
      <c r="C806" s="272" t="s">
        <v>368</v>
      </c>
      <c r="D806" s="272" t="s">
        <v>368</v>
      </c>
      <c r="E806" s="272" t="s">
        <v>368</v>
      </c>
      <c r="F806" s="272" t="s">
        <v>368</v>
      </c>
      <c r="G806" s="272" t="s">
        <v>368</v>
      </c>
      <c r="H806" s="272" t="s">
        <v>366</v>
      </c>
      <c r="I806" s="272" t="s">
        <v>368</v>
      </c>
      <c r="J806" s="272" t="s">
        <v>368</v>
      </c>
      <c r="K806" s="272" t="s">
        <v>366</v>
      </c>
      <c r="L806" s="272" t="s">
        <v>368</v>
      </c>
      <c r="M806" s="272" t="s">
        <v>368</v>
      </c>
      <c r="N806" s="272" t="s">
        <v>366</v>
      </c>
      <c r="O806" s="272" t="s">
        <v>367</v>
      </c>
      <c r="P806" s="272" t="s">
        <v>367</v>
      </c>
      <c r="Q806" s="272" t="s">
        <v>367</v>
      </c>
      <c r="R806" s="272" t="s">
        <v>367</v>
      </c>
      <c r="S806" s="272" t="s">
        <v>367</v>
      </c>
      <c r="T806" s="272" t="s">
        <v>367</v>
      </c>
      <c r="U806" s="272" t="s">
        <v>367</v>
      </c>
      <c r="V806" s="272" t="s">
        <v>367</v>
      </c>
      <c r="W806" s="272"/>
      <c r="X806" s="272"/>
      <c r="Y806" s="272"/>
      <c r="Z806" s="272"/>
      <c r="AA806" s="272"/>
      <c r="AB806" s="272"/>
      <c r="AC806" s="272"/>
      <c r="AD806" s="272"/>
      <c r="AE806" s="272"/>
      <c r="AF806" s="272"/>
      <c r="AG806" s="272"/>
      <c r="AH806" s="272"/>
      <c r="AI806" s="272"/>
      <c r="AJ806" s="272"/>
      <c r="AK806" s="272"/>
      <c r="AL806" s="272"/>
      <c r="AM806" s="272"/>
      <c r="AN806" s="272"/>
      <c r="AO806" s="272"/>
      <c r="AP806" s="272"/>
      <c r="AQ806" s="272"/>
    </row>
    <row r="807" spans="1:43">
      <c r="A807" s="272">
        <v>210163</v>
      </c>
      <c r="B807" s="252" t="s">
        <v>81</v>
      </c>
      <c r="C807" s="272" t="s">
        <v>366</v>
      </c>
      <c r="D807" s="272" t="s">
        <v>366</v>
      </c>
      <c r="E807" s="272" t="s">
        <v>366</v>
      </c>
      <c r="F807" s="272" t="s">
        <v>368</v>
      </c>
      <c r="G807" s="272" t="s">
        <v>368</v>
      </c>
      <c r="H807" s="272" t="s">
        <v>367</v>
      </c>
      <c r="I807" s="272" t="s">
        <v>368</v>
      </c>
      <c r="J807" s="272" t="s">
        <v>368</v>
      </c>
      <c r="K807" s="272" t="s">
        <v>368</v>
      </c>
      <c r="L807" s="272" t="s">
        <v>366</v>
      </c>
      <c r="M807" s="272" t="s">
        <v>368</v>
      </c>
      <c r="N807" s="272" t="s">
        <v>368</v>
      </c>
      <c r="O807" s="272" t="s">
        <v>368</v>
      </c>
      <c r="P807" s="272" t="s">
        <v>367</v>
      </c>
      <c r="Q807" s="272" t="s">
        <v>366</v>
      </c>
      <c r="R807" s="272" t="s">
        <v>367</v>
      </c>
      <c r="S807" s="272" t="s">
        <v>368</v>
      </c>
      <c r="T807" s="272" t="s">
        <v>366</v>
      </c>
      <c r="U807" s="272" t="s">
        <v>368</v>
      </c>
      <c r="V807" s="272" t="s">
        <v>368</v>
      </c>
      <c r="W807" s="272"/>
      <c r="X807" s="272"/>
      <c r="Y807" s="272"/>
      <c r="Z807" s="272"/>
      <c r="AA807" s="272"/>
      <c r="AB807" s="272"/>
      <c r="AC807" s="272"/>
      <c r="AD807" s="272"/>
      <c r="AE807" s="272"/>
      <c r="AF807" s="272"/>
      <c r="AG807" s="272"/>
      <c r="AH807" s="272"/>
      <c r="AI807" s="272"/>
      <c r="AJ807" s="272"/>
      <c r="AK807" s="272"/>
      <c r="AL807" s="272"/>
      <c r="AM807" s="272"/>
      <c r="AN807" s="272"/>
      <c r="AO807" s="272"/>
      <c r="AP807" s="272"/>
      <c r="AQ807" s="272"/>
    </row>
    <row r="808" spans="1:43">
      <c r="A808" s="272">
        <v>210153</v>
      </c>
      <c r="B808" s="252" t="s">
        <v>81</v>
      </c>
      <c r="C808" s="272" t="s">
        <v>368</v>
      </c>
      <c r="D808" s="272" t="s">
        <v>368</v>
      </c>
      <c r="E808" s="272" t="s">
        <v>366</v>
      </c>
      <c r="F808" s="272" t="s">
        <v>368</v>
      </c>
      <c r="G808" s="272" t="s">
        <v>368</v>
      </c>
      <c r="H808" s="272" t="s">
        <v>368</v>
      </c>
      <c r="I808" s="272" t="s">
        <v>368</v>
      </c>
      <c r="J808" s="272" t="s">
        <v>368</v>
      </c>
      <c r="K808" s="272" t="s">
        <v>366</v>
      </c>
      <c r="L808" s="272" t="s">
        <v>368</v>
      </c>
      <c r="M808" s="272" t="s">
        <v>367</v>
      </c>
      <c r="N808" s="272" t="s">
        <v>367</v>
      </c>
      <c r="O808" s="272" t="s">
        <v>367</v>
      </c>
      <c r="P808" s="272" t="s">
        <v>367</v>
      </c>
      <c r="Q808" s="272" t="s">
        <v>367</v>
      </c>
      <c r="R808" s="272" t="s">
        <v>367</v>
      </c>
      <c r="S808" s="272" t="s">
        <v>367</v>
      </c>
      <c r="T808" s="272" t="s">
        <v>367</v>
      </c>
      <c r="U808" s="272" t="s">
        <v>367</v>
      </c>
      <c r="V808" s="272" t="s">
        <v>367</v>
      </c>
      <c r="W808" s="272"/>
      <c r="X808" s="272"/>
      <c r="Y808" s="272"/>
      <c r="Z808" s="272"/>
      <c r="AA808" s="272"/>
      <c r="AB808" s="272"/>
      <c r="AC808" s="272"/>
      <c r="AD808" s="272"/>
      <c r="AE808" s="272"/>
      <c r="AF808" s="272"/>
      <c r="AG808" s="272"/>
      <c r="AH808" s="272"/>
      <c r="AI808" s="272"/>
      <c r="AJ808" s="272"/>
      <c r="AK808" s="272"/>
      <c r="AL808" s="272"/>
      <c r="AM808" s="272"/>
      <c r="AN808" s="272"/>
      <c r="AO808" s="272"/>
      <c r="AP808" s="272"/>
      <c r="AQ808" s="272"/>
    </row>
    <row r="809" spans="1:43">
      <c r="A809" s="272">
        <v>210146</v>
      </c>
      <c r="B809" s="252" t="s">
        <v>81</v>
      </c>
      <c r="C809" s="272" t="s">
        <v>368</v>
      </c>
      <c r="D809" s="272" t="s">
        <v>368</v>
      </c>
      <c r="E809" s="272" t="s">
        <v>368</v>
      </c>
      <c r="F809" s="272" t="s">
        <v>368</v>
      </c>
      <c r="G809" s="272" t="s">
        <v>367</v>
      </c>
      <c r="H809" s="272" t="s">
        <v>367</v>
      </c>
      <c r="I809" s="272" t="s">
        <v>368</v>
      </c>
      <c r="J809" s="272" t="s">
        <v>368</v>
      </c>
      <c r="K809" s="272" t="s">
        <v>368</v>
      </c>
      <c r="L809" s="272" t="s">
        <v>368</v>
      </c>
      <c r="M809" s="272" t="s">
        <v>367</v>
      </c>
      <c r="N809" s="272" t="s">
        <v>367</v>
      </c>
      <c r="O809" s="272" t="s">
        <v>367</v>
      </c>
      <c r="P809" s="272" t="s">
        <v>367</v>
      </c>
      <c r="Q809" s="272" t="s">
        <v>367</v>
      </c>
      <c r="R809" s="272" t="s">
        <v>367</v>
      </c>
      <c r="S809" s="272" t="s">
        <v>367</v>
      </c>
      <c r="T809" s="272" t="s">
        <v>367</v>
      </c>
      <c r="U809" s="272" t="s">
        <v>367</v>
      </c>
      <c r="V809" s="272" t="s">
        <v>367</v>
      </c>
      <c r="W809" s="272"/>
      <c r="X809" s="272"/>
      <c r="Y809" s="272"/>
      <c r="Z809" s="272"/>
      <c r="AA809" s="272"/>
      <c r="AB809" s="272"/>
      <c r="AC809" s="272"/>
      <c r="AD809" s="272"/>
      <c r="AE809" s="272"/>
      <c r="AF809" s="272"/>
      <c r="AG809" s="272"/>
      <c r="AH809" s="272"/>
      <c r="AI809" s="272"/>
      <c r="AJ809" s="272"/>
      <c r="AK809" s="272"/>
      <c r="AL809" s="272"/>
      <c r="AM809" s="272"/>
      <c r="AN809" s="272"/>
      <c r="AO809" s="272"/>
      <c r="AP809" s="272"/>
      <c r="AQ809" s="272"/>
    </row>
    <row r="810" spans="1:43">
      <c r="A810" s="272">
        <v>210128</v>
      </c>
      <c r="B810" s="252" t="s">
        <v>81</v>
      </c>
      <c r="C810" s="272" t="s">
        <v>366</v>
      </c>
      <c r="D810" s="272" t="s">
        <v>368</v>
      </c>
      <c r="E810" s="272" t="s">
        <v>368</v>
      </c>
      <c r="F810" s="272" t="s">
        <v>368</v>
      </c>
      <c r="G810" s="272" t="s">
        <v>367</v>
      </c>
      <c r="H810" s="272" t="s">
        <v>367</v>
      </c>
      <c r="I810" s="272" t="s">
        <v>367</v>
      </c>
      <c r="J810" s="272" t="s">
        <v>368</v>
      </c>
      <c r="K810" s="272" t="s">
        <v>368</v>
      </c>
      <c r="L810" s="272" t="s">
        <v>368</v>
      </c>
      <c r="M810" s="272" t="s">
        <v>368</v>
      </c>
      <c r="N810" s="272" t="s">
        <v>368</v>
      </c>
      <c r="O810" s="272" t="s">
        <v>368</v>
      </c>
      <c r="P810" s="272" t="s">
        <v>368</v>
      </c>
      <c r="Q810" s="272" t="s">
        <v>366</v>
      </c>
      <c r="R810" s="272" t="s">
        <v>367</v>
      </c>
      <c r="S810" s="272" t="s">
        <v>368</v>
      </c>
      <c r="T810" s="272" t="s">
        <v>368</v>
      </c>
      <c r="U810" s="272" t="s">
        <v>368</v>
      </c>
      <c r="V810" s="272" t="s">
        <v>368</v>
      </c>
      <c r="W810" s="272"/>
      <c r="X810" s="272"/>
      <c r="Y810" s="272"/>
      <c r="Z810" s="272"/>
      <c r="AA810" s="272"/>
      <c r="AB810" s="272"/>
      <c r="AC810" s="272"/>
      <c r="AD810" s="272"/>
      <c r="AE810" s="272"/>
      <c r="AF810" s="272"/>
      <c r="AG810" s="272"/>
      <c r="AH810" s="272"/>
      <c r="AI810" s="272"/>
      <c r="AJ810" s="272"/>
      <c r="AK810" s="272"/>
      <c r="AL810" s="272"/>
      <c r="AM810" s="272"/>
      <c r="AN810" s="272"/>
      <c r="AO810" s="272"/>
      <c r="AP810" s="272"/>
      <c r="AQ810" s="272"/>
    </row>
    <row r="811" spans="1:43">
      <c r="A811" s="272">
        <v>210121</v>
      </c>
      <c r="B811" s="252" t="s">
        <v>81</v>
      </c>
      <c r="C811" s="272" t="s">
        <v>366</v>
      </c>
      <c r="D811" s="272" t="s">
        <v>368</v>
      </c>
      <c r="E811" s="272" t="s">
        <v>368</v>
      </c>
      <c r="F811" s="272" t="s">
        <v>366</v>
      </c>
      <c r="G811" s="272" t="s">
        <v>368</v>
      </c>
      <c r="H811" s="272" t="s">
        <v>368</v>
      </c>
      <c r="I811" s="272" t="s">
        <v>367</v>
      </c>
      <c r="J811" s="272" t="s">
        <v>368</v>
      </c>
      <c r="K811" s="272" t="s">
        <v>368</v>
      </c>
      <c r="L811" s="272" t="s">
        <v>367</v>
      </c>
      <c r="M811" s="272" t="s">
        <v>366</v>
      </c>
      <c r="N811" s="272" t="s">
        <v>368</v>
      </c>
      <c r="O811" s="272" t="s">
        <v>368</v>
      </c>
      <c r="P811" s="272" t="s">
        <v>368</v>
      </c>
      <c r="Q811" s="272" t="s">
        <v>366</v>
      </c>
      <c r="R811" s="272" t="s">
        <v>368</v>
      </c>
      <c r="S811" s="272" t="s">
        <v>368</v>
      </c>
      <c r="T811" s="272" t="s">
        <v>367</v>
      </c>
      <c r="U811" s="272" t="s">
        <v>367</v>
      </c>
      <c r="V811" s="272" t="s">
        <v>368</v>
      </c>
      <c r="W811" s="272"/>
      <c r="X811" s="272"/>
      <c r="Y811" s="272"/>
      <c r="Z811" s="272"/>
      <c r="AA811" s="272"/>
      <c r="AB811" s="272"/>
      <c r="AC811" s="272"/>
      <c r="AD811" s="272"/>
      <c r="AE811" s="272"/>
      <c r="AF811" s="272"/>
      <c r="AG811" s="272"/>
      <c r="AH811" s="272"/>
      <c r="AI811" s="272"/>
      <c r="AJ811" s="272"/>
      <c r="AK811" s="272"/>
      <c r="AL811" s="272"/>
      <c r="AM811" s="272"/>
      <c r="AN811" s="272"/>
      <c r="AO811" s="272"/>
      <c r="AP811" s="272"/>
      <c r="AQ811" s="272"/>
    </row>
    <row r="812" spans="1:43">
      <c r="A812" s="272">
        <v>210103</v>
      </c>
      <c r="B812" s="252" t="s">
        <v>81</v>
      </c>
      <c r="C812" s="272" t="s">
        <v>366</v>
      </c>
      <c r="D812" s="272" t="s">
        <v>366</v>
      </c>
      <c r="E812" s="272" t="s">
        <v>366</v>
      </c>
      <c r="F812" s="272" t="s">
        <v>366</v>
      </c>
      <c r="G812" s="272" t="s">
        <v>366</v>
      </c>
      <c r="H812" s="272" t="s">
        <v>368</v>
      </c>
      <c r="I812" s="272" t="s">
        <v>366</v>
      </c>
      <c r="J812" s="272" t="s">
        <v>368</v>
      </c>
      <c r="K812" s="272" t="s">
        <v>368</v>
      </c>
      <c r="L812" s="272" t="s">
        <v>368</v>
      </c>
      <c r="M812" s="272" t="s">
        <v>368</v>
      </c>
      <c r="N812" s="272" t="s">
        <v>368</v>
      </c>
      <c r="O812" s="272" t="s">
        <v>368</v>
      </c>
      <c r="P812" s="272" t="s">
        <v>367</v>
      </c>
      <c r="Q812" s="272" t="s">
        <v>367</v>
      </c>
      <c r="R812" s="272" t="s">
        <v>367</v>
      </c>
      <c r="S812" s="272" t="s">
        <v>367</v>
      </c>
      <c r="T812" s="272" t="s">
        <v>367</v>
      </c>
      <c r="U812" s="272" t="s">
        <v>367</v>
      </c>
      <c r="V812" s="272" t="s">
        <v>367</v>
      </c>
      <c r="W812" s="272"/>
      <c r="X812" s="272"/>
      <c r="Y812" s="272"/>
      <c r="Z812" s="272"/>
      <c r="AA812" s="272"/>
      <c r="AB812" s="272"/>
      <c r="AC812" s="272"/>
      <c r="AD812" s="272"/>
      <c r="AE812" s="272"/>
      <c r="AF812" s="272"/>
      <c r="AG812" s="272"/>
      <c r="AH812" s="272"/>
      <c r="AI812" s="272"/>
      <c r="AJ812" s="272"/>
      <c r="AK812" s="272"/>
      <c r="AL812" s="272"/>
      <c r="AM812" s="272"/>
      <c r="AN812" s="272"/>
      <c r="AO812" s="272"/>
      <c r="AP812" s="272"/>
      <c r="AQ812" s="272"/>
    </row>
    <row r="813" spans="1:43">
      <c r="A813" s="272">
        <v>210102</v>
      </c>
      <c r="B813" s="252" t="s">
        <v>81</v>
      </c>
      <c r="C813" s="272" t="s">
        <v>366</v>
      </c>
      <c r="D813" s="272" t="s">
        <v>366</v>
      </c>
      <c r="E813" s="272" t="s">
        <v>368</v>
      </c>
      <c r="F813" s="272" t="s">
        <v>366</v>
      </c>
      <c r="G813" s="272" t="s">
        <v>366</v>
      </c>
      <c r="H813" s="272" t="s">
        <v>368</v>
      </c>
      <c r="I813" s="272" t="s">
        <v>366</v>
      </c>
      <c r="J813" s="272" t="s">
        <v>366</v>
      </c>
      <c r="K813" s="272" t="s">
        <v>366</v>
      </c>
      <c r="L813" s="272" t="s">
        <v>366</v>
      </c>
      <c r="M813" s="272" t="s">
        <v>366</v>
      </c>
      <c r="N813" s="272" t="s">
        <v>366</v>
      </c>
      <c r="O813" s="272" t="s">
        <v>367</v>
      </c>
      <c r="P813" s="272" t="s">
        <v>367</v>
      </c>
      <c r="Q813" s="272" t="s">
        <v>367</v>
      </c>
      <c r="R813" s="272" t="s">
        <v>367</v>
      </c>
      <c r="S813" s="272" t="s">
        <v>367</v>
      </c>
      <c r="T813" s="272" t="s">
        <v>367</v>
      </c>
      <c r="U813" s="272" t="s">
        <v>367</v>
      </c>
      <c r="V813" s="272" t="s">
        <v>367</v>
      </c>
      <c r="W813" s="272"/>
      <c r="X813" s="272"/>
      <c r="Y813" s="272"/>
      <c r="Z813" s="272"/>
      <c r="AA813" s="272"/>
      <c r="AB813" s="272"/>
      <c r="AC813" s="272"/>
      <c r="AD813" s="272"/>
      <c r="AE813" s="272"/>
      <c r="AF813" s="272"/>
      <c r="AG813" s="272"/>
      <c r="AH813" s="272"/>
      <c r="AI813" s="272"/>
      <c r="AJ813" s="272"/>
      <c r="AK813" s="272"/>
      <c r="AL813" s="272"/>
      <c r="AM813" s="272"/>
      <c r="AN813" s="272"/>
      <c r="AO813" s="272"/>
      <c r="AP813" s="272"/>
      <c r="AQ813" s="272"/>
    </row>
    <row r="814" spans="1:43">
      <c r="A814" s="272">
        <v>210098</v>
      </c>
      <c r="B814" s="252" t="s">
        <v>81</v>
      </c>
      <c r="C814" s="272" t="s">
        <v>368</v>
      </c>
      <c r="D814" s="272" t="s">
        <v>368</v>
      </c>
      <c r="E814" s="272" t="s">
        <v>368</v>
      </c>
      <c r="F814" s="272" t="s">
        <v>368</v>
      </c>
      <c r="G814" s="272" t="s">
        <v>366</v>
      </c>
      <c r="H814" s="272" t="s">
        <v>368</v>
      </c>
      <c r="I814" s="272" t="s">
        <v>368</v>
      </c>
      <c r="J814" s="272" t="s">
        <v>368</v>
      </c>
      <c r="K814" s="272" t="s">
        <v>368</v>
      </c>
      <c r="L814" s="272" t="s">
        <v>368</v>
      </c>
      <c r="M814" s="272" t="s">
        <v>367</v>
      </c>
      <c r="N814" s="272" t="s">
        <v>368</v>
      </c>
      <c r="O814" s="272" t="s">
        <v>368</v>
      </c>
      <c r="P814" s="272" t="s">
        <v>368</v>
      </c>
      <c r="Q814" s="272" t="s">
        <v>368</v>
      </c>
      <c r="R814" s="272" t="s">
        <v>367</v>
      </c>
      <c r="S814" s="272" t="s">
        <v>367</v>
      </c>
      <c r="T814" s="272" t="s">
        <v>367</v>
      </c>
      <c r="U814" s="272" t="s">
        <v>367</v>
      </c>
      <c r="V814" s="272" t="s">
        <v>367</v>
      </c>
      <c r="W814" s="272"/>
      <c r="X814" s="272"/>
      <c r="Y814" s="272"/>
      <c r="Z814" s="272"/>
      <c r="AA814" s="272"/>
      <c r="AB814" s="272"/>
      <c r="AC814" s="272"/>
      <c r="AD814" s="272"/>
      <c r="AE814" s="272"/>
      <c r="AF814" s="272"/>
      <c r="AG814" s="272"/>
      <c r="AH814" s="272"/>
      <c r="AI814" s="272"/>
      <c r="AJ814" s="272"/>
      <c r="AK814" s="272"/>
      <c r="AL814" s="272"/>
      <c r="AM814" s="272"/>
      <c r="AN814" s="272"/>
      <c r="AO814" s="272"/>
      <c r="AP814" s="272"/>
      <c r="AQ814" s="272"/>
    </row>
    <row r="815" spans="1:43">
      <c r="A815" s="272">
        <v>210083</v>
      </c>
      <c r="B815" s="252" t="s">
        <v>81</v>
      </c>
      <c r="C815" s="272" t="s">
        <v>368</v>
      </c>
      <c r="D815" s="272" t="s">
        <v>368</v>
      </c>
      <c r="E815" s="272" t="s">
        <v>368</v>
      </c>
      <c r="F815" s="272" t="s">
        <v>368</v>
      </c>
      <c r="G815" s="272" t="s">
        <v>367</v>
      </c>
      <c r="H815" s="272" t="s">
        <v>367</v>
      </c>
      <c r="I815" s="272" t="s">
        <v>367</v>
      </c>
      <c r="J815" s="272" t="s">
        <v>368</v>
      </c>
      <c r="K815" s="272" t="s">
        <v>368</v>
      </c>
      <c r="L815" s="272" t="s">
        <v>368</v>
      </c>
      <c r="M815" s="272" t="s">
        <v>368</v>
      </c>
      <c r="N815" s="272" t="s">
        <v>368</v>
      </c>
      <c r="O815" s="272" t="s">
        <v>368</v>
      </c>
      <c r="P815" s="272" t="s">
        <v>367</v>
      </c>
      <c r="Q815" s="272" t="s">
        <v>368</v>
      </c>
      <c r="R815" s="272" t="s">
        <v>367</v>
      </c>
      <c r="S815" s="272" t="s">
        <v>367</v>
      </c>
      <c r="T815" s="272" t="s">
        <v>368</v>
      </c>
      <c r="U815" s="272" t="s">
        <v>368</v>
      </c>
      <c r="V815" s="272" t="s">
        <v>367</v>
      </c>
      <c r="W815" s="272"/>
      <c r="X815" s="272"/>
      <c r="Y815" s="272"/>
      <c r="Z815" s="272"/>
      <c r="AA815" s="272"/>
      <c r="AB815" s="272"/>
      <c r="AC815" s="272"/>
      <c r="AD815" s="272"/>
      <c r="AE815" s="272"/>
      <c r="AF815" s="272"/>
      <c r="AG815" s="272"/>
      <c r="AH815" s="272"/>
      <c r="AI815" s="272"/>
      <c r="AJ815" s="272"/>
      <c r="AK815" s="272"/>
      <c r="AL815" s="272"/>
      <c r="AM815" s="272"/>
      <c r="AN815" s="272"/>
      <c r="AO815" s="272"/>
      <c r="AP815" s="272"/>
      <c r="AQ815" s="272"/>
    </row>
    <row r="816" spans="1:43">
      <c r="A816" s="272">
        <v>210082</v>
      </c>
      <c r="B816" s="252" t="s">
        <v>81</v>
      </c>
      <c r="C816" s="272" t="s">
        <v>368</v>
      </c>
      <c r="D816" s="272" t="s">
        <v>368</v>
      </c>
      <c r="E816" s="272" t="s">
        <v>368</v>
      </c>
      <c r="F816" s="272" t="s">
        <v>368</v>
      </c>
      <c r="G816" s="272" t="s">
        <v>368</v>
      </c>
      <c r="H816" s="272" t="s">
        <v>367</v>
      </c>
      <c r="I816" s="272" t="s">
        <v>368</v>
      </c>
      <c r="J816" s="272" t="s">
        <v>368</v>
      </c>
      <c r="K816" s="272" t="s">
        <v>368</v>
      </c>
      <c r="L816" s="272" t="s">
        <v>368</v>
      </c>
      <c r="M816" s="272" t="s">
        <v>368</v>
      </c>
      <c r="N816" s="272" t="s">
        <v>368</v>
      </c>
      <c r="O816" s="272" t="s">
        <v>367</v>
      </c>
      <c r="P816" s="272" t="s">
        <v>367</v>
      </c>
      <c r="Q816" s="272" t="s">
        <v>368</v>
      </c>
      <c r="R816" s="272" t="s">
        <v>367</v>
      </c>
      <c r="S816" s="272" t="s">
        <v>368</v>
      </c>
      <c r="T816" s="272" t="s">
        <v>367</v>
      </c>
      <c r="U816" s="272" t="s">
        <v>366</v>
      </c>
      <c r="V816" s="272" t="s">
        <v>368</v>
      </c>
      <c r="W816" s="272"/>
      <c r="X816" s="272"/>
      <c r="Y816" s="272"/>
      <c r="Z816" s="272"/>
      <c r="AA816" s="272"/>
      <c r="AB816" s="272"/>
      <c r="AC816" s="272"/>
      <c r="AD816" s="272"/>
      <c r="AE816" s="272"/>
      <c r="AF816" s="272"/>
      <c r="AG816" s="272"/>
      <c r="AH816" s="272"/>
      <c r="AI816" s="272"/>
      <c r="AJ816" s="272"/>
      <c r="AK816" s="272"/>
      <c r="AL816" s="272"/>
      <c r="AM816" s="272"/>
      <c r="AN816" s="272"/>
      <c r="AO816" s="272"/>
      <c r="AP816" s="272"/>
      <c r="AQ816" s="272"/>
    </row>
    <row r="817" spans="1:43">
      <c r="A817" s="272">
        <v>210074</v>
      </c>
      <c r="B817" s="252" t="s">
        <v>81</v>
      </c>
      <c r="C817" s="272" t="s">
        <v>368</v>
      </c>
      <c r="D817" s="272" t="s">
        <v>368</v>
      </c>
      <c r="E817" s="272" t="s">
        <v>368</v>
      </c>
      <c r="F817" s="272" t="s">
        <v>368</v>
      </c>
      <c r="G817" s="272" t="s">
        <v>368</v>
      </c>
      <c r="H817" s="272" t="s">
        <v>368</v>
      </c>
      <c r="I817" s="272" t="s">
        <v>368</v>
      </c>
      <c r="J817" s="272" t="s">
        <v>368</v>
      </c>
      <c r="K817" s="272" t="s">
        <v>366</v>
      </c>
      <c r="L817" s="272" t="s">
        <v>368</v>
      </c>
      <c r="M817" s="272" t="s">
        <v>366</v>
      </c>
      <c r="N817" s="272" t="s">
        <v>366</v>
      </c>
      <c r="O817" s="272" t="s">
        <v>366</v>
      </c>
      <c r="P817" s="272" t="s">
        <v>366</v>
      </c>
      <c r="Q817" s="272" t="s">
        <v>366</v>
      </c>
      <c r="R817" s="272" t="s">
        <v>368</v>
      </c>
      <c r="S817" s="272" t="s">
        <v>368</v>
      </c>
      <c r="T817" s="272" t="s">
        <v>368</v>
      </c>
      <c r="U817" s="272" t="s">
        <v>367</v>
      </c>
      <c r="V817" s="272" t="s">
        <v>368</v>
      </c>
      <c r="W817" s="272"/>
      <c r="X817" s="272"/>
      <c r="Y817" s="272"/>
      <c r="Z817" s="272"/>
      <c r="AA817" s="272"/>
      <c r="AB817" s="272"/>
      <c r="AC817" s="272"/>
      <c r="AD817" s="272"/>
      <c r="AE817" s="272"/>
      <c r="AF817" s="272"/>
      <c r="AG817" s="272"/>
      <c r="AH817" s="272"/>
      <c r="AI817" s="272"/>
      <c r="AJ817" s="272"/>
      <c r="AK817" s="272"/>
      <c r="AL817" s="272"/>
      <c r="AM817" s="272"/>
      <c r="AN817" s="272"/>
      <c r="AO817" s="272"/>
      <c r="AP817" s="272"/>
      <c r="AQ817" s="272"/>
    </row>
    <row r="818" spans="1:43">
      <c r="A818" s="272">
        <v>210048</v>
      </c>
      <c r="B818" s="252" t="s">
        <v>81</v>
      </c>
      <c r="C818" s="272" t="s">
        <v>368</v>
      </c>
      <c r="D818" s="272" t="s">
        <v>368</v>
      </c>
      <c r="E818" s="272" t="s">
        <v>368</v>
      </c>
      <c r="F818" s="272" t="s">
        <v>368</v>
      </c>
      <c r="G818" s="272" t="s">
        <v>368</v>
      </c>
      <c r="H818" s="272" t="s">
        <v>368</v>
      </c>
      <c r="I818" s="272" t="s">
        <v>368</v>
      </c>
      <c r="J818" s="272" t="s">
        <v>366</v>
      </c>
      <c r="K818" s="272" t="s">
        <v>368</v>
      </c>
      <c r="L818" s="272" t="s">
        <v>368</v>
      </c>
      <c r="M818" s="272" t="s">
        <v>368</v>
      </c>
      <c r="N818" s="272" t="s">
        <v>368</v>
      </c>
      <c r="O818" s="272" t="s">
        <v>368</v>
      </c>
      <c r="P818" s="272" t="s">
        <v>368</v>
      </c>
      <c r="Q818" s="272" t="s">
        <v>368</v>
      </c>
      <c r="R818" s="272" t="s">
        <v>367</v>
      </c>
      <c r="S818" s="272" t="s">
        <v>367</v>
      </c>
      <c r="T818" s="272" t="s">
        <v>367</v>
      </c>
      <c r="U818" s="272" t="s">
        <v>367</v>
      </c>
      <c r="V818" s="272" t="s">
        <v>367</v>
      </c>
      <c r="W818" s="272"/>
      <c r="X818" s="272"/>
      <c r="Y818" s="272"/>
      <c r="Z818" s="272"/>
      <c r="AA818" s="272"/>
      <c r="AB818" s="272"/>
      <c r="AC818" s="272"/>
      <c r="AD818" s="272"/>
      <c r="AE818" s="272"/>
      <c r="AF818" s="272"/>
      <c r="AG818" s="272"/>
      <c r="AH818" s="272"/>
      <c r="AI818" s="272"/>
      <c r="AJ818" s="272"/>
      <c r="AK818" s="272"/>
      <c r="AL818" s="272"/>
      <c r="AM818" s="272"/>
      <c r="AN818" s="272"/>
      <c r="AO818" s="272"/>
      <c r="AP818" s="272"/>
      <c r="AQ818" s="272"/>
    </row>
    <row r="819" spans="1:43">
      <c r="A819" s="272">
        <v>210025</v>
      </c>
      <c r="B819" s="252" t="s">
        <v>81</v>
      </c>
      <c r="C819" s="272" t="s">
        <v>366</v>
      </c>
      <c r="D819" s="272" t="s">
        <v>368</v>
      </c>
      <c r="E819" s="272" t="s">
        <v>368</v>
      </c>
      <c r="F819" s="272" t="s">
        <v>368</v>
      </c>
      <c r="G819" s="272" t="s">
        <v>366</v>
      </c>
      <c r="H819" s="272" t="s">
        <v>366</v>
      </c>
      <c r="I819" s="272" t="s">
        <v>366</v>
      </c>
      <c r="J819" s="272" t="s">
        <v>368</v>
      </c>
      <c r="K819" s="272" t="s">
        <v>366</v>
      </c>
      <c r="L819" s="272" t="s">
        <v>368</v>
      </c>
      <c r="M819" s="272" t="s">
        <v>366</v>
      </c>
      <c r="N819" s="272" t="s">
        <v>366</v>
      </c>
      <c r="O819" s="272" t="s">
        <v>366</v>
      </c>
      <c r="P819" s="272" t="s">
        <v>367</v>
      </c>
      <c r="Q819" s="272" t="s">
        <v>368</v>
      </c>
      <c r="R819" s="272" t="s">
        <v>367</v>
      </c>
      <c r="S819" s="272" t="s">
        <v>368</v>
      </c>
      <c r="T819" s="272" t="s">
        <v>367</v>
      </c>
      <c r="U819" s="272" t="s">
        <v>367</v>
      </c>
      <c r="V819" s="272" t="s">
        <v>368</v>
      </c>
      <c r="W819" s="272"/>
      <c r="X819" s="272"/>
      <c r="Y819" s="272"/>
      <c r="Z819" s="272"/>
      <c r="AA819" s="272"/>
      <c r="AB819" s="272"/>
      <c r="AC819" s="272"/>
      <c r="AD819" s="272"/>
      <c r="AE819" s="272"/>
      <c r="AF819" s="272"/>
      <c r="AG819" s="272"/>
      <c r="AH819" s="272"/>
      <c r="AI819" s="272"/>
      <c r="AJ819" s="272"/>
      <c r="AK819" s="272"/>
      <c r="AL819" s="272"/>
      <c r="AM819" s="272"/>
      <c r="AN819" s="272"/>
      <c r="AO819" s="272"/>
      <c r="AP819" s="272"/>
      <c r="AQ819" s="272"/>
    </row>
    <row r="820" spans="1:43">
      <c r="A820" s="272">
        <v>210020</v>
      </c>
      <c r="B820" s="252" t="s">
        <v>81</v>
      </c>
      <c r="C820" s="272" t="s">
        <v>366</v>
      </c>
      <c r="D820" s="272" t="s">
        <v>368</v>
      </c>
      <c r="E820" s="272" t="s">
        <v>366</v>
      </c>
      <c r="F820" s="272" t="s">
        <v>366</v>
      </c>
      <c r="G820" s="272" t="s">
        <v>366</v>
      </c>
      <c r="H820" s="272" t="s">
        <v>367</v>
      </c>
      <c r="I820" s="272" t="s">
        <v>368</v>
      </c>
      <c r="J820" s="272" t="s">
        <v>367</v>
      </c>
      <c r="K820" s="272" t="s">
        <v>366</v>
      </c>
      <c r="L820" s="272" t="s">
        <v>368</v>
      </c>
      <c r="M820" s="272" t="s">
        <v>367</v>
      </c>
      <c r="N820" s="272" t="s">
        <v>368</v>
      </c>
      <c r="O820" s="272" t="s">
        <v>367</v>
      </c>
      <c r="P820" s="272" t="s">
        <v>367</v>
      </c>
      <c r="Q820" s="272" t="s">
        <v>367</v>
      </c>
      <c r="R820" s="272" t="s">
        <v>367</v>
      </c>
      <c r="S820" s="272" t="s">
        <v>367</v>
      </c>
      <c r="T820" s="272" t="s">
        <v>367</v>
      </c>
      <c r="U820" s="272" t="s">
        <v>367</v>
      </c>
      <c r="V820" s="272" t="s">
        <v>367</v>
      </c>
      <c r="W820" s="272"/>
      <c r="X820" s="272"/>
      <c r="Y820" s="272"/>
      <c r="Z820" s="272"/>
      <c r="AA820" s="272"/>
      <c r="AB820" s="272"/>
      <c r="AC820" s="272"/>
      <c r="AD820" s="272"/>
      <c r="AE820" s="272"/>
      <c r="AF820" s="272"/>
      <c r="AG820" s="272"/>
      <c r="AH820" s="272"/>
      <c r="AI820" s="272"/>
      <c r="AJ820" s="272"/>
      <c r="AK820" s="272"/>
      <c r="AL820" s="272"/>
      <c r="AM820" s="272"/>
      <c r="AN820" s="272"/>
      <c r="AO820" s="272"/>
      <c r="AP820" s="272"/>
      <c r="AQ820" s="272"/>
    </row>
    <row r="821" spans="1:43">
      <c r="A821" s="272">
        <v>209978</v>
      </c>
      <c r="B821" s="252" t="s">
        <v>81</v>
      </c>
      <c r="C821" s="272" t="s">
        <v>368</v>
      </c>
      <c r="D821" s="272" t="s">
        <v>366</v>
      </c>
      <c r="E821" s="272" t="s">
        <v>366</v>
      </c>
      <c r="F821" s="272" t="s">
        <v>366</v>
      </c>
      <c r="G821" s="272" t="s">
        <v>367</v>
      </c>
      <c r="H821" s="272" t="s">
        <v>368</v>
      </c>
      <c r="I821" s="272" t="s">
        <v>367</v>
      </c>
      <c r="J821" s="272" t="s">
        <v>367</v>
      </c>
      <c r="K821" s="272" t="s">
        <v>368</v>
      </c>
      <c r="L821" s="272" t="s">
        <v>368</v>
      </c>
      <c r="M821" s="272" t="s">
        <v>367</v>
      </c>
      <c r="N821" s="272" t="s">
        <v>367</v>
      </c>
      <c r="O821" s="272" t="s">
        <v>367</v>
      </c>
      <c r="P821" s="272" t="s">
        <v>367</v>
      </c>
      <c r="Q821" s="272" t="s">
        <v>367</v>
      </c>
      <c r="R821" s="272" t="s">
        <v>367</v>
      </c>
      <c r="S821" s="272" t="s">
        <v>367</v>
      </c>
      <c r="T821" s="272" t="s">
        <v>367</v>
      </c>
      <c r="U821" s="272" t="s">
        <v>367</v>
      </c>
      <c r="V821" s="272" t="s">
        <v>367</v>
      </c>
      <c r="W821" s="272"/>
      <c r="X821" s="272"/>
      <c r="Y821" s="272"/>
      <c r="Z821" s="272"/>
      <c r="AA821" s="272"/>
      <c r="AB821" s="272"/>
      <c r="AC821" s="272"/>
      <c r="AD821" s="272"/>
      <c r="AE821" s="272"/>
      <c r="AF821" s="272"/>
      <c r="AG821" s="272"/>
      <c r="AH821" s="272"/>
      <c r="AI821" s="272"/>
      <c r="AJ821" s="272"/>
      <c r="AK821" s="272"/>
      <c r="AL821" s="272"/>
      <c r="AM821" s="272"/>
      <c r="AN821" s="272"/>
      <c r="AO821" s="272"/>
      <c r="AP821" s="272"/>
      <c r="AQ821" s="272"/>
    </row>
    <row r="822" spans="1:43">
      <c r="A822" s="272">
        <v>209977</v>
      </c>
      <c r="B822" s="252" t="s">
        <v>81</v>
      </c>
      <c r="C822" s="272" t="s">
        <v>366</v>
      </c>
      <c r="D822" s="272" t="s">
        <v>368</v>
      </c>
      <c r="E822" s="272" t="s">
        <v>366</v>
      </c>
      <c r="F822" s="272" t="s">
        <v>368</v>
      </c>
      <c r="G822" s="272" t="s">
        <v>366</v>
      </c>
      <c r="H822" s="272" t="s">
        <v>366</v>
      </c>
      <c r="I822" s="272" t="s">
        <v>366</v>
      </c>
      <c r="J822" s="272" t="s">
        <v>366</v>
      </c>
      <c r="K822" s="272" t="s">
        <v>366</v>
      </c>
      <c r="L822" s="272" t="s">
        <v>366</v>
      </c>
      <c r="M822" s="272" t="s">
        <v>367</v>
      </c>
      <c r="N822" s="272" t="s">
        <v>367</v>
      </c>
      <c r="O822" s="272" t="s">
        <v>367</v>
      </c>
      <c r="P822" s="272" t="s">
        <v>367</v>
      </c>
      <c r="Q822" s="272" t="s">
        <v>367</v>
      </c>
      <c r="R822" s="272" t="s">
        <v>367</v>
      </c>
      <c r="S822" s="272" t="s">
        <v>367</v>
      </c>
      <c r="T822" s="272" t="s">
        <v>367</v>
      </c>
      <c r="U822" s="272" t="s">
        <v>367</v>
      </c>
      <c r="V822" s="272" t="s">
        <v>367</v>
      </c>
      <c r="W822" s="272"/>
      <c r="X822" s="272"/>
      <c r="Y822" s="272"/>
      <c r="Z822" s="272"/>
      <c r="AA822" s="272"/>
      <c r="AB822" s="272"/>
      <c r="AC822" s="272"/>
      <c r="AD822" s="272"/>
      <c r="AE822" s="272"/>
      <c r="AF822" s="272"/>
      <c r="AG822" s="272"/>
      <c r="AH822" s="272"/>
      <c r="AI822" s="272"/>
      <c r="AJ822" s="272"/>
      <c r="AK822" s="272"/>
      <c r="AL822" s="272"/>
      <c r="AM822" s="272"/>
      <c r="AN822" s="272"/>
      <c r="AO822" s="272"/>
      <c r="AP822" s="272"/>
      <c r="AQ822" s="272"/>
    </row>
    <row r="823" spans="1:43">
      <c r="A823" s="272">
        <v>209934</v>
      </c>
      <c r="B823" s="252" t="s">
        <v>81</v>
      </c>
      <c r="C823" s="272" t="s">
        <v>368</v>
      </c>
      <c r="D823" s="272" t="s">
        <v>366</v>
      </c>
      <c r="E823" s="272" t="s">
        <v>368</v>
      </c>
      <c r="F823" s="272" t="s">
        <v>368</v>
      </c>
      <c r="G823" s="272" t="s">
        <v>368</v>
      </c>
      <c r="H823" s="272" t="s">
        <v>368</v>
      </c>
      <c r="I823" s="272" t="s">
        <v>368</v>
      </c>
      <c r="J823" s="272" t="s">
        <v>368</v>
      </c>
      <c r="K823" s="272" t="s">
        <v>368</v>
      </c>
      <c r="L823" s="272" t="s">
        <v>368</v>
      </c>
      <c r="M823" s="272" t="s">
        <v>367</v>
      </c>
      <c r="N823" s="272" t="s">
        <v>367</v>
      </c>
      <c r="O823" s="272" t="s">
        <v>367</v>
      </c>
      <c r="P823" s="272" t="s">
        <v>367</v>
      </c>
      <c r="Q823" s="272" t="s">
        <v>367</v>
      </c>
      <c r="R823" s="272" t="s">
        <v>367</v>
      </c>
      <c r="S823" s="272" t="s">
        <v>367</v>
      </c>
      <c r="T823" s="272" t="s">
        <v>367</v>
      </c>
      <c r="U823" s="272" t="s">
        <v>367</v>
      </c>
      <c r="V823" s="272" t="s">
        <v>367</v>
      </c>
      <c r="W823" s="272"/>
      <c r="X823" s="272"/>
      <c r="Y823" s="272"/>
      <c r="Z823" s="272"/>
      <c r="AA823" s="272"/>
      <c r="AB823" s="272"/>
      <c r="AC823" s="272"/>
      <c r="AD823" s="272"/>
      <c r="AE823" s="272"/>
      <c r="AF823" s="272"/>
      <c r="AG823" s="272"/>
      <c r="AH823" s="272"/>
      <c r="AI823" s="272"/>
      <c r="AJ823" s="272"/>
      <c r="AK823" s="272"/>
      <c r="AL823" s="272"/>
      <c r="AM823" s="272"/>
      <c r="AN823" s="272"/>
      <c r="AO823" s="272"/>
      <c r="AP823" s="272"/>
      <c r="AQ823" s="272"/>
    </row>
    <row r="824" spans="1:43">
      <c r="A824" s="272">
        <v>209925</v>
      </c>
      <c r="B824" s="252" t="s">
        <v>81</v>
      </c>
      <c r="C824" s="272" t="s">
        <v>366</v>
      </c>
      <c r="D824" s="272" t="s">
        <v>366</v>
      </c>
      <c r="E824" s="272" t="s">
        <v>368</v>
      </c>
      <c r="F824" s="272" t="s">
        <v>366</v>
      </c>
      <c r="G824" s="272" t="s">
        <v>368</v>
      </c>
      <c r="H824" s="272" t="s">
        <v>368</v>
      </c>
      <c r="I824" s="272" t="s">
        <v>366</v>
      </c>
      <c r="J824" s="272" t="s">
        <v>366</v>
      </c>
      <c r="K824" s="272" t="s">
        <v>366</v>
      </c>
      <c r="L824" s="272" t="s">
        <v>366</v>
      </c>
      <c r="M824" s="272" t="s">
        <v>366</v>
      </c>
      <c r="N824" s="272" t="s">
        <v>366</v>
      </c>
      <c r="O824" s="272" t="s">
        <v>368</v>
      </c>
      <c r="P824" s="272" t="s">
        <v>366</v>
      </c>
      <c r="Q824" s="272" t="s">
        <v>367</v>
      </c>
      <c r="R824" s="272" t="s">
        <v>367</v>
      </c>
      <c r="S824" s="272" t="s">
        <v>367</v>
      </c>
      <c r="T824" s="272" t="s">
        <v>367</v>
      </c>
      <c r="U824" s="272" t="s">
        <v>367</v>
      </c>
      <c r="V824" s="272" t="s">
        <v>367</v>
      </c>
      <c r="W824" s="272"/>
      <c r="X824" s="272"/>
      <c r="Y824" s="272"/>
      <c r="Z824" s="272"/>
      <c r="AA824" s="272"/>
      <c r="AB824" s="272"/>
      <c r="AC824" s="272"/>
      <c r="AD824" s="272"/>
      <c r="AE824" s="272"/>
      <c r="AF824" s="272"/>
      <c r="AG824" s="272"/>
      <c r="AH824" s="272"/>
      <c r="AI824" s="272"/>
      <c r="AJ824" s="272"/>
      <c r="AK824" s="272"/>
      <c r="AL824" s="272"/>
      <c r="AM824" s="272"/>
      <c r="AN824" s="272"/>
      <c r="AO824" s="272"/>
      <c r="AP824" s="272"/>
      <c r="AQ824" s="272"/>
    </row>
    <row r="825" spans="1:43">
      <c r="A825" s="272">
        <v>209911</v>
      </c>
      <c r="B825" s="252" t="s">
        <v>81</v>
      </c>
      <c r="C825" s="272" t="s">
        <v>368</v>
      </c>
      <c r="D825" s="272" t="s">
        <v>368</v>
      </c>
      <c r="E825" s="272" t="s">
        <v>366</v>
      </c>
      <c r="F825" s="272" t="s">
        <v>368</v>
      </c>
      <c r="G825" s="272" t="s">
        <v>366</v>
      </c>
      <c r="H825" s="272" t="s">
        <v>367</v>
      </c>
      <c r="I825" s="272" t="s">
        <v>368</v>
      </c>
      <c r="J825" s="272" t="s">
        <v>367</v>
      </c>
      <c r="K825" s="272" t="s">
        <v>368</v>
      </c>
      <c r="L825" s="272" t="s">
        <v>368</v>
      </c>
      <c r="M825" s="272" t="s">
        <v>366</v>
      </c>
      <c r="N825" s="272" t="s">
        <v>368</v>
      </c>
      <c r="O825" s="272" t="s">
        <v>368</v>
      </c>
      <c r="P825" s="272" t="s">
        <v>367</v>
      </c>
      <c r="Q825" s="272" t="s">
        <v>367</v>
      </c>
      <c r="R825" s="272" t="s">
        <v>367</v>
      </c>
      <c r="S825" s="272" t="s">
        <v>368</v>
      </c>
      <c r="T825" s="272" t="s">
        <v>367</v>
      </c>
      <c r="U825" s="272" t="s">
        <v>367</v>
      </c>
      <c r="V825" s="272" t="s">
        <v>367</v>
      </c>
      <c r="W825" s="272"/>
      <c r="X825" s="272"/>
      <c r="Y825" s="272"/>
      <c r="Z825" s="272"/>
      <c r="AA825" s="272"/>
      <c r="AB825" s="272"/>
      <c r="AC825" s="272"/>
      <c r="AD825" s="272"/>
      <c r="AE825" s="272"/>
      <c r="AF825" s="272"/>
      <c r="AG825" s="272"/>
      <c r="AH825" s="272"/>
      <c r="AI825" s="272"/>
      <c r="AJ825" s="272"/>
      <c r="AK825" s="272"/>
      <c r="AL825" s="272"/>
      <c r="AM825" s="272"/>
      <c r="AN825" s="272"/>
      <c r="AO825" s="272"/>
      <c r="AP825" s="272"/>
      <c r="AQ825" s="272"/>
    </row>
    <row r="826" spans="1:43">
      <c r="A826" s="272">
        <v>209904</v>
      </c>
      <c r="B826" s="252" t="s">
        <v>81</v>
      </c>
      <c r="C826" s="272" t="s">
        <v>366</v>
      </c>
      <c r="D826" s="272" t="s">
        <v>366</v>
      </c>
      <c r="E826" s="272" t="s">
        <v>366</v>
      </c>
      <c r="F826" s="272" t="s">
        <v>366</v>
      </c>
      <c r="G826" s="272" t="s">
        <v>366</v>
      </c>
      <c r="H826" s="272" t="s">
        <v>368</v>
      </c>
      <c r="I826" s="272" t="s">
        <v>368</v>
      </c>
      <c r="J826" s="272" t="s">
        <v>368</v>
      </c>
      <c r="K826" s="272" t="s">
        <v>368</v>
      </c>
      <c r="L826" s="272" t="s">
        <v>368</v>
      </c>
      <c r="M826" s="272" t="s">
        <v>368</v>
      </c>
      <c r="N826" s="272" t="s">
        <v>368</v>
      </c>
      <c r="O826" s="272" t="s">
        <v>368</v>
      </c>
      <c r="P826" s="272" t="s">
        <v>367</v>
      </c>
      <c r="Q826" s="272" t="s">
        <v>368</v>
      </c>
      <c r="R826" s="272" t="s">
        <v>367</v>
      </c>
      <c r="S826" s="272" t="s">
        <v>368</v>
      </c>
      <c r="T826" s="272" t="s">
        <v>368</v>
      </c>
      <c r="U826" s="272" t="s">
        <v>368</v>
      </c>
      <c r="V826" s="272" t="s">
        <v>368</v>
      </c>
      <c r="W826" s="272"/>
      <c r="X826" s="272"/>
      <c r="Y826" s="272"/>
      <c r="Z826" s="272"/>
      <c r="AA826" s="272"/>
      <c r="AB826" s="272"/>
      <c r="AC826" s="272"/>
      <c r="AD826" s="272"/>
      <c r="AE826" s="272"/>
      <c r="AF826" s="272"/>
      <c r="AG826" s="272"/>
      <c r="AH826" s="272"/>
      <c r="AI826" s="272"/>
      <c r="AJ826" s="272"/>
      <c r="AK826" s="272"/>
      <c r="AL826" s="272"/>
      <c r="AM826" s="272"/>
      <c r="AN826" s="272"/>
      <c r="AO826" s="272"/>
      <c r="AP826" s="272"/>
      <c r="AQ826" s="272"/>
    </row>
    <row r="827" spans="1:43">
      <c r="A827" s="272">
        <v>209902</v>
      </c>
      <c r="B827" s="252" t="s">
        <v>81</v>
      </c>
      <c r="C827" s="272" t="s">
        <v>366</v>
      </c>
      <c r="D827" s="272" t="s">
        <v>366</v>
      </c>
      <c r="E827" s="272" t="s">
        <v>366</v>
      </c>
      <c r="F827" s="272" t="s">
        <v>368</v>
      </c>
      <c r="G827" s="272" t="s">
        <v>368</v>
      </c>
      <c r="H827" s="272" t="s">
        <v>368</v>
      </c>
      <c r="I827" s="272" t="s">
        <v>367</v>
      </c>
      <c r="J827" s="272" t="s">
        <v>368</v>
      </c>
      <c r="K827" s="272" t="s">
        <v>367</v>
      </c>
      <c r="L827" s="272" t="s">
        <v>368</v>
      </c>
      <c r="M827" s="272" t="s">
        <v>367</v>
      </c>
      <c r="N827" s="272" t="s">
        <v>367</v>
      </c>
      <c r="O827" s="272" t="s">
        <v>367</v>
      </c>
      <c r="P827" s="272" t="s">
        <v>367</v>
      </c>
      <c r="Q827" s="272" t="s">
        <v>367</v>
      </c>
      <c r="R827" s="272" t="s">
        <v>367</v>
      </c>
      <c r="S827" s="272" t="s">
        <v>367</v>
      </c>
      <c r="T827" s="272" t="s">
        <v>367</v>
      </c>
      <c r="U827" s="272" t="s">
        <v>367</v>
      </c>
      <c r="V827" s="272" t="s">
        <v>367</v>
      </c>
      <c r="W827" s="272"/>
      <c r="X827" s="272"/>
      <c r="Y827" s="272"/>
      <c r="Z827" s="272"/>
      <c r="AA827" s="272"/>
      <c r="AB827" s="272"/>
      <c r="AC827" s="272"/>
      <c r="AD827" s="272"/>
      <c r="AE827" s="272"/>
      <c r="AF827" s="272"/>
      <c r="AG827" s="272"/>
      <c r="AH827" s="272"/>
      <c r="AI827" s="272"/>
      <c r="AJ827" s="272"/>
      <c r="AK827" s="272"/>
      <c r="AL827" s="272"/>
      <c r="AM827" s="272"/>
      <c r="AN827" s="272"/>
      <c r="AO827" s="272"/>
      <c r="AP827" s="272"/>
      <c r="AQ827" s="272"/>
    </row>
    <row r="828" spans="1:43">
      <c r="A828" s="272">
        <v>209894</v>
      </c>
      <c r="B828" s="252" t="s">
        <v>81</v>
      </c>
      <c r="C828" s="272" t="s">
        <v>368</v>
      </c>
      <c r="D828" s="272" t="s">
        <v>368</v>
      </c>
      <c r="E828" s="272" t="s">
        <v>368</v>
      </c>
      <c r="F828" s="272" t="s">
        <v>368</v>
      </c>
      <c r="G828" s="272" t="s">
        <v>368</v>
      </c>
      <c r="H828" s="272" t="s">
        <v>368</v>
      </c>
      <c r="I828" s="272" t="s">
        <v>368</v>
      </c>
      <c r="J828" s="272" t="s">
        <v>368</v>
      </c>
      <c r="K828" s="272" t="s">
        <v>368</v>
      </c>
      <c r="L828" s="272" t="s">
        <v>368</v>
      </c>
      <c r="M828" s="272" t="s">
        <v>366</v>
      </c>
      <c r="N828" s="272" t="s">
        <v>368</v>
      </c>
      <c r="O828" s="272" t="s">
        <v>368</v>
      </c>
      <c r="P828" s="272" t="s">
        <v>368</v>
      </c>
      <c r="Q828" s="272" t="s">
        <v>368</v>
      </c>
      <c r="R828" s="272" t="s">
        <v>368</v>
      </c>
      <c r="S828" s="272" t="s">
        <v>368</v>
      </c>
      <c r="T828" s="272" t="s">
        <v>368</v>
      </c>
      <c r="U828" s="272" t="s">
        <v>368</v>
      </c>
      <c r="V828" s="272" t="s">
        <v>368</v>
      </c>
      <c r="W828" s="272"/>
      <c r="X828" s="272"/>
      <c r="Y828" s="272"/>
      <c r="Z828" s="272"/>
      <c r="AA828" s="272"/>
      <c r="AB828" s="272"/>
      <c r="AC828" s="272"/>
      <c r="AD828" s="272"/>
      <c r="AE828" s="272"/>
      <c r="AF828" s="272"/>
      <c r="AG828" s="272"/>
      <c r="AH828" s="272"/>
      <c r="AI828" s="272"/>
      <c r="AJ828" s="272"/>
      <c r="AK828" s="272"/>
      <c r="AL828" s="272"/>
      <c r="AM828" s="272"/>
      <c r="AN828" s="272"/>
      <c r="AO828" s="272"/>
      <c r="AP828" s="272"/>
      <c r="AQ828" s="272"/>
    </row>
    <row r="829" spans="1:43">
      <c r="A829" s="272">
        <v>209890</v>
      </c>
      <c r="B829" s="252" t="s">
        <v>81</v>
      </c>
      <c r="C829" s="272" t="s">
        <v>368</v>
      </c>
      <c r="D829" s="272" t="s">
        <v>368</v>
      </c>
      <c r="E829" s="272" t="s">
        <v>368</v>
      </c>
      <c r="F829" s="272" t="s">
        <v>367</v>
      </c>
      <c r="G829" s="272" t="s">
        <v>368</v>
      </c>
      <c r="H829" s="272" t="s">
        <v>368</v>
      </c>
      <c r="I829" s="272" t="s">
        <v>367</v>
      </c>
      <c r="J829" s="272" t="s">
        <v>368</v>
      </c>
      <c r="K829" s="272" t="s">
        <v>368</v>
      </c>
      <c r="L829" s="272" t="s">
        <v>368</v>
      </c>
      <c r="M829" s="272" t="s">
        <v>368</v>
      </c>
      <c r="N829" s="272" t="s">
        <v>368</v>
      </c>
      <c r="O829" s="272" t="s">
        <v>368</v>
      </c>
      <c r="P829" s="272" t="s">
        <v>368</v>
      </c>
      <c r="Q829" s="272" t="s">
        <v>368</v>
      </c>
      <c r="R829" s="272" t="s">
        <v>368</v>
      </c>
      <c r="S829" s="272" t="s">
        <v>367</v>
      </c>
      <c r="T829" s="272" t="s">
        <v>367</v>
      </c>
      <c r="U829" s="272" t="s">
        <v>367</v>
      </c>
      <c r="V829" s="272" t="s">
        <v>367</v>
      </c>
      <c r="W829" s="272"/>
      <c r="X829" s="272"/>
      <c r="Y829" s="272"/>
      <c r="Z829" s="272"/>
      <c r="AA829" s="272"/>
      <c r="AB829" s="272"/>
      <c r="AC829" s="272"/>
      <c r="AD829" s="272"/>
      <c r="AE829" s="272"/>
      <c r="AF829" s="272"/>
      <c r="AG829" s="272"/>
      <c r="AH829" s="272"/>
      <c r="AI829" s="272"/>
      <c r="AJ829" s="272"/>
      <c r="AK829" s="272"/>
      <c r="AL829" s="272"/>
      <c r="AM829" s="272"/>
      <c r="AN829" s="272"/>
      <c r="AO829" s="272"/>
      <c r="AP829" s="272"/>
      <c r="AQ829" s="272"/>
    </row>
    <row r="830" spans="1:43">
      <c r="A830" s="272">
        <v>209886</v>
      </c>
      <c r="B830" s="252" t="s">
        <v>81</v>
      </c>
      <c r="C830" s="272" t="s">
        <v>367</v>
      </c>
      <c r="D830" s="272" t="s">
        <v>368</v>
      </c>
      <c r="E830" s="272" t="s">
        <v>368</v>
      </c>
      <c r="F830" s="272" t="s">
        <v>368</v>
      </c>
      <c r="G830" s="272" t="s">
        <v>368</v>
      </c>
      <c r="H830" s="272" t="s">
        <v>368</v>
      </c>
      <c r="I830" s="272" t="s">
        <v>367</v>
      </c>
      <c r="J830" s="272" t="s">
        <v>368</v>
      </c>
      <c r="K830" s="272" t="s">
        <v>368</v>
      </c>
      <c r="L830" s="272" t="s">
        <v>368</v>
      </c>
      <c r="M830" s="272" t="s">
        <v>368</v>
      </c>
      <c r="N830" s="272" t="s">
        <v>368</v>
      </c>
      <c r="O830" s="272" t="s">
        <v>367</v>
      </c>
      <c r="P830" s="272" t="s">
        <v>368</v>
      </c>
      <c r="Q830" s="272" t="s">
        <v>368</v>
      </c>
      <c r="R830" s="272" t="s">
        <v>367</v>
      </c>
      <c r="S830" s="272" t="s">
        <v>367</v>
      </c>
      <c r="T830" s="272" t="s">
        <v>367</v>
      </c>
      <c r="U830" s="272" t="s">
        <v>367</v>
      </c>
      <c r="V830" s="272" t="s">
        <v>367</v>
      </c>
      <c r="W830" s="272"/>
      <c r="X830" s="272"/>
      <c r="Y830" s="272"/>
      <c r="Z830" s="272"/>
      <c r="AA830" s="272"/>
      <c r="AB830" s="272"/>
      <c r="AC830" s="272"/>
      <c r="AD830" s="272"/>
      <c r="AE830" s="272"/>
      <c r="AF830" s="272"/>
      <c r="AG830" s="272"/>
      <c r="AH830" s="272"/>
      <c r="AI830" s="272"/>
      <c r="AJ830" s="272"/>
      <c r="AK830" s="272"/>
      <c r="AL830" s="272"/>
      <c r="AM830" s="272"/>
      <c r="AN830" s="272"/>
      <c r="AO830" s="272"/>
      <c r="AP830" s="272"/>
      <c r="AQ830" s="272"/>
    </row>
    <row r="831" spans="1:43">
      <c r="A831" s="272">
        <v>209852</v>
      </c>
      <c r="B831" s="252" t="s">
        <v>81</v>
      </c>
      <c r="C831" s="272" t="s">
        <v>366</v>
      </c>
      <c r="D831" s="272" t="s">
        <v>366</v>
      </c>
      <c r="E831" s="272" t="s">
        <v>366</v>
      </c>
      <c r="F831" s="272" t="s">
        <v>368</v>
      </c>
      <c r="G831" s="272" t="s">
        <v>368</v>
      </c>
      <c r="H831" s="272" t="s">
        <v>367</v>
      </c>
      <c r="I831" s="272" t="s">
        <v>366</v>
      </c>
      <c r="J831" s="272" t="s">
        <v>366</v>
      </c>
      <c r="K831" s="272" t="s">
        <v>366</v>
      </c>
      <c r="L831" s="272" t="s">
        <v>366</v>
      </c>
      <c r="M831" s="272" t="s">
        <v>368</v>
      </c>
      <c r="N831" s="272" t="s">
        <v>368</v>
      </c>
      <c r="O831" s="272" t="s">
        <v>368</v>
      </c>
      <c r="P831" s="272" t="s">
        <v>367</v>
      </c>
      <c r="Q831" s="272" t="s">
        <v>368</v>
      </c>
      <c r="R831" s="272" t="s">
        <v>367</v>
      </c>
      <c r="S831" s="272" t="s">
        <v>367</v>
      </c>
      <c r="T831" s="272" t="s">
        <v>367</v>
      </c>
      <c r="U831" s="272" t="s">
        <v>367</v>
      </c>
      <c r="V831" s="272" t="s">
        <v>367</v>
      </c>
      <c r="W831" s="272"/>
      <c r="X831" s="272"/>
      <c r="Y831" s="272"/>
      <c r="Z831" s="272"/>
      <c r="AA831" s="272"/>
      <c r="AB831" s="272"/>
      <c r="AC831" s="272"/>
      <c r="AD831" s="272"/>
      <c r="AE831" s="272"/>
      <c r="AF831" s="272"/>
      <c r="AG831" s="272"/>
      <c r="AH831" s="272"/>
      <c r="AI831" s="272"/>
      <c r="AJ831" s="272"/>
      <c r="AK831" s="272"/>
      <c r="AL831" s="272"/>
      <c r="AM831" s="272"/>
      <c r="AN831" s="272"/>
      <c r="AO831" s="272"/>
      <c r="AP831" s="272"/>
      <c r="AQ831" s="272"/>
    </row>
    <row r="832" spans="1:43">
      <c r="A832" s="272">
        <v>209834</v>
      </c>
      <c r="B832" s="252" t="s">
        <v>81</v>
      </c>
      <c r="C832" s="272" t="s">
        <v>368</v>
      </c>
      <c r="D832" s="272" t="s">
        <v>368</v>
      </c>
      <c r="E832" s="272" t="s">
        <v>368</v>
      </c>
      <c r="F832" s="272" t="s">
        <v>368</v>
      </c>
      <c r="G832" s="272" t="s">
        <v>367</v>
      </c>
      <c r="H832" s="272" t="s">
        <v>367</v>
      </c>
      <c r="I832" s="272" t="s">
        <v>367</v>
      </c>
      <c r="J832" s="272" t="s">
        <v>368</v>
      </c>
      <c r="K832" s="272" t="s">
        <v>368</v>
      </c>
      <c r="L832" s="272" t="s">
        <v>368</v>
      </c>
      <c r="M832" s="272" t="s">
        <v>368</v>
      </c>
      <c r="N832" s="272" t="s">
        <v>366</v>
      </c>
      <c r="O832" s="272" t="s">
        <v>368</v>
      </c>
      <c r="P832" s="272" t="s">
        <v>367</v>
      </c>
      <c r="Q832" s="272" t="s">
        <v>368</v>
      </c>
      <c r="R832" s="272" t="s">
        <v>367</v>
      </c>
      <c r="S832" s="272" t="s">
        <v>367</v>
      </c>
      <c r="T832" s="272" t="s">
        <v>367</v>
      </c>
      <c r="U832" s="272" t="s">
        <v>367</v>
      </c>
      <c r="V832" s="272" t="s">
        <v>367</v>
      </c>
      <c r="W832" s="272"/>
      <c r="X832" s="272"/>
      <c r="Y832" s="272"/>
      <c r="Z832" s="272"/>
      <c r="AA832" s="272"/>
      <c r="AB832" s="272"/>
      <c r="AC832" s="272"/>
      <c r="AD832" s="272"/>
      <c r="AE832" s="272"/>
      <c r="AF832" s="272"/>
      <c r="AG832" s="272"/>
      <c r="AH832" s="272"/>
      <c r="AI832" s="272"/>
      <c r="AJ832" s="272"/>
      <c r="AK832" s="272"/>
      <c r="AL832" s="272"/>
      <c r="AM832" s="272"/>
      <c r="AN832" s="272"/>
      <c r="AO832" s="272"/>
      <c r="AP832" s="272"/>
      <c r="AQ832" s="272"/>
    </row>
    <row r="833" spans="1:43">
      <c r="A833" s="272">
        <v>209801</v>
      </c>
      <c r="B833" s="252" t="s">
        <v>81</v>
      </c>
      <c r="C833" s="272" t="s">
        <v>368</v>
      </c>
      <c r="D833" s="272" t="s">
        <v>366</v>
      </c>
      <c r="E833" s="272" t="s">
        <v>366</v>
      </c>
      <c r="F833" s="272" t="s">
        <v>366</v>
      </c>
      <c r="G833" s="272" t="s">
        <v>366</v>
      </c>
      <c r="H833" s="272" t="s">
        <v>367</v>
      </c>
      <c r="I833" s="272" t="s">
        <v>368</v>
      </c>
      <c r="J833" s="272" t="s">
        <v>368</v>
      </c>
      <c r="K833" s="272" t="s">
        <v>368</v>
      </c>
      <c r="L833" s="272" t="s">
        <v>368</v>
      </c>
      <c r="M833" s="272" t="s">
        <v>368</v>
      </c>
      <c r="N833" s="272" t="s">
        <v>368</v>
      </c>
      <c r="O833" s="272" t="s">
        <v>368</v>
      </c>
      <c r="P833" s="272" t="s">
        <v>367</v>
      </c>
      <c r="Q833" s="272" t="s">
        <v>368</v>
      </c>
      <c r="R833" s="272" t="s">
        <v>367</v>
      </c>
      <c r="S833" s="272" t="s">
        <v>368</v>
      </c>
      <c r="T833" s="272" t="s">
        <v>368</v>
      </c>
      <c r="U833" s="272" t="s">
        <v>367</v>
      </c>
      <c r="V833" s="272" t="s">
        <v>368</v>
      </c>
      <c r="W833" s="272"/>
      <c r="X833" s="272"/>
      <c r="Y833" s="272"/>
      <c r="Z833" s="272"/>
      <c r="AA833" s="272"/>
      <c r="AB833" s="272"/>
      <c r="AC833" s="272"/>
      <c r="AD833" s="272"/>
      <c r="AE833" s="272"/>
      <c r="AF833" s="272"/>
      <c r="AG833" s="272"/>
      <c r="AH833" s="272"/>
      <c r="AI833" s="272"/>
      <c r="AJ833" s="272"/>
      <c r="AK833" s="272"/>
      <c r="AL833" s="272"/>
      <c r="AM833" s="272"/>
      <c r="AN833" s="272"/>
      <c r="AO833" s="272"/>
      <c r="AP833" s="272"/>
      <c r="AQ833" s="272"/>
    </row>
    <row r="834" spans="1:43">
      <c r="A834" s="272">
        <v>209791</v>
      </c>
      <c r="B834" s="252" t="s">
        <v>81</v>
      </c>
      <c r="C834" s="272" t="s">
        <v>368</v>
      </c>
      <c r="D834" s="272" t="s">
        <v>366</v>
      </c>
      <c r="E834" s="272" t="s">
        <v>368</v>
      </c>
      <c r="F834" s="272" t="s">
        <v>366</v>
      </c>
      <c r="G834" s="272" t="s">
        <v>368</v>
      </c>
      <c r="H834" s="272" t="s">
        <v>366</v>
      </c>
      <c r="I834" s="272" t="s">
        <v>366</v>
      </c>
      <c r="J834" s="272" t="s">
        <v>366</v>
      </c>
      <c r="K834" s="272" t="s">
        <v>368</v>
      </c>
      <c r="L834" s="272" t="s">
        <v>368</v>
      </c>
      <c r="M834" s="272" t="s">
        <v>366</v>
      </c>
      <c r="N834" s="272" t="s">
        <v>368</v>
      </c>
      <c r="O834" s="272" t="s">
        <v>366</v>
      </c>
      <c r="P834" s="272" t="s">
        <v>367</v>
      </c>
      <c r="Q834" s="272" t="s">
        <v>367</v>
      </c>
      <c r="R834" s="272" t="s">
        <v>367</v>
      </c>
      <c r="S834" s="272" t="s">
        <v>366</v>
      </c>
      <c r="T834" s="272" t="s">
        <v>367</v>
      </c>
      <c r="U834" s="272" t="s">
        <v>367</v>
      </c>
      <c r="V834" s="272" t="s">
        <v>367</v>
      </c>
      <c r="W834" s="272"/>
      <c r="X834" s="272"/>
      <c r="Y834" s="272"/>
      <c r="Z834" s="272"/>
      <c r="AA834" s="272"/>
      <c r="AB834" s="272"/>
      <c r="AC834" s="272"/>
      <c r="AD834" s="272"/>
      <c r="AE834" s="272"/>
      <c r="AF834" s="272"/>
      <c r="AG834" s="272"/>
      <c r="AH834" s="272"/>
      <c r="AI834" s="272"/>
      <c r="AJ834" s="272"/>
      <c r="AK834" s="272"/>
      <c r="AL834" s="272"/>
      <c r="AM834" s="272"/>
      <c r="AN834" s="272"/>
      <c r="AO834" s="272"/>
      <c r="AP834" s="272"/>
      <c r="AQ834" s="272"/>
    </row>
    <row r="835" spans="1:43">
      <c r="A835" s="272">
        <v>209759</v>
      </c>
      <c r="B835" s="252" t="s">
        <v>81</v>
      </c>
      <c r="C835" s="272" t="s">
        <v>366</v>
      </c>
      <c r="D835" s="272" t="s">
        <v>368</v>
      </c>
      <c r="E835" s="272" t="s">
        <v>367</v>
      </c>
      <c r="F835" s="272" t="s">
        <v>368</v>
      </c>
      <c r="G835" s="272" t="s">
        <v>367</v>
      </c>
      <c r="H835" s="272" t="s">
        <v>368</v>
      </c>
      <c r="I835" s="272" t="s">
        <v>368</v>
      </c>
      <c r="J835" s="272" t="s">
        <v>367</v>
      </c>
      <c r="K835" s="272" t="s">
        <v>368</v>
      </c>
      <c r="L835" s="272" t="s">
        <v>368</v>
      </c>
      <c r="M835" s="272" t="s">
        <v>367</v>
      </c>
      <c r="N835" s="272" t="s">
        <v>367</v>
      </c>
      <c r="O835" s="272" t="s">
        <v>367</v>
      </c>
      <c r="P835" s="272" t="s">
        <v>367</v>
      </c>
      <c r="Q835" s="272" t="s">
        <v>367</v>
      </c>
      <c r="R835" s="272" t="s">
        <v>367</v>
      </c>
      <c r="S835" s="272" t="s">
        <v>367</v>
      </c>
      <c r="T835" s="272" t="s">
        <v>367</v>
      </c>
      <c r="U835" s="272" t="s">
        <v>367</v>
      </c>
      <c r="V835" s="272" t="s">
        <v>367</v>
      </c>
      <c r="W835" s="272"/>
      <c r="X835" s="272"/>
      <c r="Y835" s="272"/>
      <c r="Z835" s="272"/>
      <c r="AA835" s="272"/>
      <c r="AB835" s="272"/>
      <c r="AC835" s="272"/>
      <c r="AD835" s="272"/>
      <c r="AE835" s="272"/>
      <c r="AF835" s="272"/>
      <c r="AG835" s="272"/>
      <c r="AH835" s="272"/>
      <c r="AI835" s="272"/>
      <c r="AJ835" s="272"/>
      <c r="AK835" s="272"/>
      <c r="AL835" s="272"/>
      <c r="AM835" s="272"/>
      <c r="AN835" s="272"/>
      <c r="AO835" s="272"/>
      <c r="AP835" s="272"/>
      <c r="AQ835" s="272"/>
    </row>
    <row r="836" spans="1:43">
      <c r="A836" s="272">
        <v>209754</v>
      </c>
      <c r="B836" s="252" t="s">
        <v>81</v>
      </c>
      <c r="C836" s="272" t="s">
        <v>368</v>
      </c>
      <c r="D836" s="272" t="s">
        <v>368</v>
      </c>
      <c r="E836" s="272" t="s">
        <v>366</v>
      </c>
      <c r="F836" s="272" t="s">
        <v>368</v>
      </c>
      <c r="G836" s="272" t="s">
        <v>368</v>
      </c>
      <c r="H836" s="272" t="s">
        <v>366</v>
      </c>
      <c r="I836" s="272" t="s">
        <v>368</v>
      </c>
      <c r="J836" s="272" t="s">
        <v>366</v>
      </c>
      <c r="K836" s="272" t="s">
        <v>368</v>
      </c>
      <c r="L836" s="272" t="s">
        <v>366</v>
      </c>
      <c r="M836" s="272" t="s">
        <v>368</v>
      </c>
      <c r="N836" s="272" t="s">
        <v>366</v>
      </c>
      <c r="O836" s="272" t="s">
        <v>368</v>
      </c>
      <c r="P836" s="272" t="s">
        <v>368</v>
      </c>
      <c r="Q836" s="272" t="s">
        <v>366</v>
      </c>
      <c r="R836" s="272" t="s">
        <v>368</v>
      </c>
      <c r="S836" s="272" t="s">
        <v>367</v>
      </c>
      <c r="T836" s="272" t="s">
        <v>367</v>
      </c>
      <c r="U836" s="272" t="s">
        <v>367</v>
      </c>
      <c r="V836" s="272" t="s">
        <v>368</v>
      </c>
      <c r="W836" s="272"/>
      <c r="X836" s="272"/>
      <c r="Y836" s="272"/>
      <c r="Z836" s="272"/>
      <c r="AA836" s="272"/>
      <c r="AB836" s="272"/>
      <c r="AC836" s="272"/>
      <c r="AD836" s="272"/>
      <c r="AE836" s="272"/>
      <c r="AF836" s="272"/>
      <c r="AG836" s="272"/>
      <c r="AH836" s="272"/>
      <c r="AI836" s="272"/>
      <c r="AJ836" s="272"/>
      <c r="AK836" s="272"/>
      <c r="AL836" s="272"/>
      <c r="AM836" s="272"/>
      <c r="AN836" s="272"/>
      <c r="AO836" s="272"/>
      <c r="AP836" s="272"/>
      <c r="AQ836" s="272"/>
    </row>
    <row r="837" spans="1:43">
      <c r="A837" s="272">
        <v>209738</v>
      </c>
      <c r="B837" s="252" t="s">
        <v>81</v>
      </c>
      <c r="C837" s="272" t="s">
        <v>368</v>
      </c>
      <c r="D837" s="272" t="s">
        <v>366</v>
      </c>
      <c r="E837" s="272" t="s">
        <v>368</v>
      </c>
      <c r="F837" s="272" t="s">
        <v>368</v>
      </c>
      <c r="G837" s="272" t="s">
        <v>366</v>
      </c>
      <c r="H837" s="272" t="s">
        <v>367</v>
      </c>
      <c r="I837" s="272" t="s">
        <v>367</v>
      </c>
      <c r="J837" s="272" t="s">
        <v>368</v>
      </c>
      <c r="K837" s="272" t="s">
        <v>368</v>
      </c>
      <c r="L837" s="272" t="s">
        <v>368</v>
      </c>
      <c r="M837" s="272" t="s">
        <v>368</v>
      </c>
      <c r="N837" s="272" t="s">
        <v>368</v>
      </c>
      <c r="O837" s="272" t="s">
        <v>368</v>
      </c>
      <c r="P837" s="272" t="s">
        <v>368</v>
      </c>
      <c r="Q837" s="272" t="s">
        <v>368</v>
      </c>
      <c r="R837" s="272" t="s">
        <v>367</v>
      </c>
      <c r="S837" s="272" t="s">
        <v>367</v>
      </c>
      <c r="T837" s="272" t="s">
        <v>367</v>
      </c>
      <c r="U837" s="272" t="s">
        <v>367</v>
      </c>
      <c r="V837" s="272" t="s">
        <v>367</v>
      </c>
      <c r="W837" s="272"/>
      <c r="X837" s="272"/>
      <c r="Y837" s="272"/>
      <c r="Z837" s="272"/>
      <c r="AA837" s="272"/>
      <c r="AB837" s="272"/>
      <c r="AC837" s="272"/>
      <c r="AD837" s="272"/>
      <c r="AE837" s="272"/>
      <c r="AF837" s="272"/>
      <c r="AG837" s="272"/>
      <c r="AH837" s="272"/>
      <c r="AI837" s="272"/>
      <c r="AJ837" s="272"/>
      <c r="AK837" s="272"/>
      <c r="AL837" s="272"/>
      <c r="AM837" s="272"/>
      <c r="AN837" s="272"/>
      <c r="AO837" s="272"/>
      <c r="AP837" s="272"/>
      <c r="AQ837" s="272"/>
    </row>
    <row r="838" spans="1:43">
      <c r="A838" s="272">
        <v>209734</v>
      </c>
      <c r="B838" s="252" t="s">
        <v>81</v>
      </c>
      <c r="C838" s="272" t="s">
        <v>366</v>
      </c>
      <c r="D838" s="272" t="s">
        <v>366</v>
      </c>
      <c r="E838" s="272" t="s">
        <v>366</v>
      </c>
      <c r="F838" s="272" t="s">
        <v>368</v>
      </c>
      <c r="G838" s="272" t="s">
        <v>367</v>
      </c>
      <c r="H838" s="272" t="s">
        <v>366</v>
      </c>
      <c r="I838" s="272" t="s">
        <v>367</v>
      </c>
      <c r="J838" s="272" t="s">
        <v>368</v>
      </c>
      <c r="K838" s="272" t="s">
        <v>368</v>
      </c>
      <c r="L838" s="272" t="s">
        <v>368</v>
      </c>
      <c r="M838" s="272" t="s">
        <v>367</v>
      </c>
      <c r="N838" s="272" t="s">
        <v>367</v>
      </c>
      <c r="O838" s="272" t="s">
        <v>366</v>
      </c>
      <c r="P838" s="272" t="s">
        <v>367</v>
      </c>
      <c r="Q838" s="272" t="s">
        <v>367</v>
      </c>
      <c r="R838" s="272" t="s">
        <v>367</v>
      </c>
      <c r="S838" s="272" t="s">
        <v>367</v>
      </c>
      <c r="T838" s="272" t="s">
        <v>367</v>
      </c>
      <c r="U838" s="272" t="s">
        <v>367</v>
      </c>
      <c r="V838" s="272" t="s">
        <v>367</v>
      </c>
      <c r="W838" s="272"/>
      <c r="X838" s="272"/>
      <c r="Y838" s="272"/>
      <c r="Z838" s="272"/>
      <c r="AA838" s="272"/>
      <c r="AB838" s="272"/>
      <c r="AC838" s="272"/>
      <c r="AD838" s="272"/>
      <c r="AE838" s="272"/>
      <c r="AF838" s="272"/>
      <c r="AG838" s="272"/>
      <c r="AH838" s="272"/>
      <c r="AI838" s="272"/>
      <c r="AJ838" s="272"/>
      <c r="AK838" s="272"/>
      <c r="AL838" s="272"/>
      <c r="AM838" s="272"/>
      <c r="AN838" s="272"/>
      <c r="AO838" s="272"/>
      <c r="AP838" s="272"/>
      <c r="AQ838" s="272"/>
    </row>
    <row r="839" spans="1:43">
      <c r="A839" s="272">
        <v>209733</v>
      </c>
      <c r="B839" s="252" t="s">
        <v>81</v>
      </c>
      <c r="C839" s="272" t="s">
        <v>368</v>
      </c>
      <c r="D839" s="272" t="s">
        <v>368</v>
      </c>
      <c r="E839" s="272" t="s">
        <v>368</v>
      </c>
      <c r="F839" s="272" t="s">
        <v>368</v>
      </c>
      <c r="G839" s="272" t="s">
        <v>368</v>
      </c>
      <c r="H839" s="272" t="s">
        <v>368</v>
      </c>
      <c r="I839" s="272" t="s">
        <v>367</v>
      </c>
      <c r="J839" s="272" t="s">
        <v>368</v>
      </c>
      <c r="K839" s="272" t="s">
        <v>368</v>
      </c>
      <c r="L839" s="272" t="s">
        <v>368</v>
      </c>
      <c r="M839" s="272" t="s">
        <v>368</v>
      </c>
      <c r="N839" s="272" t="s">
        <v>367</v>
      </c>
      <c r="O839" s="272" t="s">
        <v>367</v>
      </c>
      <c r="P839" s="272" t="s">
        <v>367</v>
      </c>
      <c r="Q839" s="272" t="s">
        <v>367</v>
      </c>
      <c r="R839" s="272" t="s">
        <v>367</v>
      </c>
      <c r="S839" s="272" t="s">
        <v>367</v>
      </c>
      <c r="T839" s="272" t="s">
        <v>367</v>
      </c>
      <c r="U839" s="272" t="s">
        <v>368</v>
      </c>
      <c r="V839" s="272" t="s">
        <v>367</v>
      </c>
      <c r="W839" s="272"/>
      <c r="X839" s="272"/>
      <c r="Y839" s="272"/>
      <c r="Z839" s="272"/>
      <c r="AA839" s="272"/>
      <c r="AB839" s="272"/>
      <c r="AC839" s="272"/>
      <c r="AD839" s="272"/>
      <c r="AE839" s="272"/>
      <c r="AF839" s="272"/>
      <c r="AG839" s="272"/>
      <c r="AH839" s="272"/>
      <c r="AI839" s="272"/>
      <c r="AJ839" s="272"/>
      <c r="AK839" s="272"/>
      <c r="AL839" s="272"/>
      <c r="AM839" s="272"/>
      <c r="AN839" s="272"/>
      <c r="AO839" s="272"/>
      <c r="AP839" s="272"/>
      <c r="AQ839" s="272"/>
    </row>
    <row r="840" spans="1:43">
      <c r="A840" s="272">
        <v>209717</v>
      </c>
      <c r="B840" s="252" t="s">
        <v>81</v>
      </c>
      <c r="C840" s="272" t="s">
        <v>366</v>
      </c>
      <c r="D840" s="272" t="s">
        <v>366</v>
      </c>
      <c r="E840" s="272" t="s">
        <v>368</v>
      </c>
      <c r="F840" s="272" t="s">
        <v>366</v>
      </c>
      <c r="G840" s="272" t="s">
        <v>366</v>
      </c>
      <c r="H840" s="272" t="s">
        <v>368</v>
      </c>
      <c r="I840" s="272" t="s">
        <v>368</v>
      </c>
      <c r="J840" s="272" t="s">
        <v>366</v>
      </c>
      <c r="K840" s="272" t="s">
        <v>368</v>
      </c>
      <c r="L840" s="272" t="s">
        <v>368</v>
      </c>
      <c r="M840" s="272" t="s">
        <v>367</v>
      </c>
      <c r="N840" s="272" t="s">
        <v>366</v>
      </c>
      <c r="O840" s="272" t="s">
        <v>368</v>
      </c>
      <c r="P840" s="272" t="s">
        <v>367</v>
      </c>
      <c r="Q840" s="272" t="s">
        <v>368</v>
      </c>
      <c r="R840" s="272" t="s">
        <v>367</v>
      </c>
      <c r="S840" s="272" t="s">
        <v>367</v>
      </c>
      <c r="T840" s="272" t="s">
        <v>367</v>
      </c>
      <c r="U840" s="272" t="s">
        <v>367</v>
      </c>
      <c r="V840" s="272" t="s">
        <v>367</v>
      </c>
      <c r="W840" s="272"/>
      <c r="X840" s="272"/>
      <c r="Y840" s="272"/>
      <c r="Z840" s="272"/>
      <c r="AA840" s="272"/>
      <c r="AB840" s="272"/>
      <c r="AC840" s="272"/>
      <c r="AD840" s="272"/>
      <c r="AE840" s="272"/>
      <c r="AF840" s="272"/>
      <c r="AG840" s="272"/>
      <c r="AH840" s="272"/>
      <c r="AI840" s="272"/>
      <c r="AJ840" s="272"/>
      <c r="AK840" s="272"/>
      <c r="AL840" s="272"/>
      <c r="AM840" s="272"/>
      <c r="AN840" s="272"/>
      <c r="AO840" s="272"/>
      <c r="AP840" s="272"/>
      <c r="AQ840" s="272"/>
    </row>
    <row r="841" spans="1:43">
      <c r="A841" s="272">
        <v>209705</v>
      </c>
      <c r="B841" s="252" t="s">
        <v>81</v>
      </c>
      <c r="C841" s="272" t="s">
        <v>367</v>
      </c>
      <c r="D841" s="272" t="s">
        <v>367</v>
      </c>
      <c r="E841" s="272" t="s">
        <v>367</v>
      </c>
      <c r="F841" s="272" t="s">
        <v>368</v>
      </c>
      <c r="G841" s="272" t="s">
        <v>366</v>
      </c>
      <c r="H841" s="272" t="s">
        <v>367</v>
      </c>
      <c r="I841" s="272" t="s">
        <v>367</v>
      </c>
      <c r="J841" s="272" t="s">
        <v>366</v>
      </c>
      <c r="K841" s="272" t="s">
        <v>368</v>
      </c>
      <c r="L841" s="272" t="s">
        <v>368</v>
      </c>
      <c r="M841" s="272" t="s">
        <v>368</v>
      </c>
      <c r="N841" s="272" t="s">
        <v>368</v>
      </c>
      <c r="O841" s="272" t="s">
        <v>368</v>
      </c>
      <c r="P841" s="272" t="s">
        <v>367</v>
      </c>
      <c r="Q841" s="272" t="s">
        <v>367</v>
      </c>
      <c r="R841" s="272" t="s">
        <v>367</v>
      </c>
      <c r="S841" s="272" t="s">
        <v>366</v>
      </c>
      <c r="T841" s="272" t="s">
        <v>366</v>
      </c>
      <c r="U841" s="272" t="s">
        <v>367</v>
      </c>
      <c r="V841" s="272" t="s">
        <v>366</v>
      </c>
      <c r="W841" s="272"/>
      <c r="X841" s="272"/>
      <c r="Y841" s="272"/>
      <c r="Z841" s="272"/>
      <c r="AA841" s="272"/>
      <c r="AB841" s="272"/>
      <c r="AC841" s="272"/>
      <c r="AD841" s="272"/>
      <c r="AE841" s="272"/>
      <c r="AF841" s="272"/>
      <c r="AG841" s="272"/>
      <c r="AH841" s="272"/>
      <c r="AI841" s="272"/>
      <c r="AJ841" s="272"/>
      <c r="AK841" s="272"/>
      <c r="AL841" s="272"/>
      <c r="AM841" s="272"/>
      <c r="AN841" s="272"/>
      <c r="AO841" s="272"/>
      <c r="AP841" s="272"/>
      <c r="AQ841" s="272"/>
    </row>
    <row r="842" spans="1:43">
      <c r="A842" s="272">
        <v>209690</v>
      </c>
      <c r="B842" s="252" t="s">
        <v>81</v>
      </c>
      <c r="C842" s="272" t="s">
        <v>368</v>
      </c>
      <c r="D842" s="272" t="s">
        <v>367</v>
      </c>
      <c r="E842" s="272" t="s">
        <v>368</v>
      </c>
      <c r="F842" s="272" t="s">
        <v>367</v>
      </c>
      <c r="G842" s="272" t="s">
        <v>367</v>
      </c>
      <c r="H842" s="272" t="s">
        <v>368</v>
      </c>
      <c r="I842" s="272" t="s">
        <v>366</v>
      </c>
      <c r="J842" s="272" t="s">
        <v>366</v>
      </c>
      <c r="K842" s="272" t="s">
        <v>368</v>
      </c>
      <c r="L842" s="272" t="s">
        <v>366</v>
      </c>
      <c r="M842" s="272" t="s">
        <v>368</v>
      </c>
      <c r="N842" s="272" t="s">
        <v>367</v>
      </c>
      <c r="O842" s="272" t="s">
        <v>368</v>
      </c>
      <c r="P842" s="272" t="s">
        <v>368</v>
      </c>
      <c r="Q842" s="272" t="s">
        <v>367</v>
      </c>
      <c r="R842" s="272" t="s">
        <v>367</v>
      </c>
      <c r="S842" s="272" t="s">
        <v>367</v>
      </c>
      <c r="T842" s="272" t="s">
        <v>367</v>
      </c>
      <c r="U842" s="272" t="s">
        <v>367</v>
      </c>
      <c r="V842" s="272" t="s">
        <v>367</v>
      </c>
      <c r="W842" s="272"/>
      <c r="X842" s="272"/>
      <c r="Y842" s="272"/>
      <c r="Z842" s="272"/>
      <c r="AA842" s="272"/>
      <c r="AB842" s="272"/>
      <c r="AC842" s="272"/>
      <c r="AD842" s="272"/>
      <c r="AE842" s="272"/>
      <c r="AF842" s="272"/>
      <c r="AG842" s="272"/>
      <c r="AH842" s="272"/>
      <c r="AI842" s="272"/>
      <c r="AJ842" s="272"/>
      <c r="AK842" s="272"/>
      <c r="AL842" s="272"/>
      <c r="AM842" s="272"/>
      <c r="AN842" s="272"/>
      <c r="AO842" s="272"/>
      <c r="AP842" s="272"/>
      <c r="AQ842" s="272"/>
    </row>
    <row r="843" spans="1:43">
      <c r="A843" s="272">
        <v>209672</v>
      </c>
      <c r="B843" s="252" t="s">
        <v>81</v>
      </c>
      <c r="C843" s="272" t="s">
        <v>368</v>
      </c>
      <c r="D843" s="272" t="s">
        <v>368</v>
      </c>
      <c r="E843" s="272" t="s">
        <v>367</v>
      </c>
      <c r="F843" s="272" t="s">
        <v>366</v>
      </c>
      <c r="G843" s="272" t="s">
        <v>366</v>
      </c>
      <c r="H843" s="272" t="s">
        <v>366</v>
      </c>
      <c r="I843" s="272" t="s">
        <v>366</v>
      </c>
      <c r="J843" s="272" t="s">
        <v>367</v>
      </c>
      <c r="K843" s="272" t="s">
        <v>366</v>
      </c>
      <c r="L843" s="272" t="s">
        <v>367</v>
      </c>
      <c r="M843" s="272" t="s">
        <v>367</v>
      </c>
      <c r="N843" s="272" t="s">
        <v>368</v>
      </c>
      <c r="O843" s="272" t="s">
        <v>367</v>
      </c>
      <c r="P843" s="272" t="s">
        <v>367</v>
      </c>
      <c r="Q843" s="272" t="s">
        <v>367</v>
      </c>
      <c r="R843" s="272" t="s">
        <v>367</v>
      </c>
      <c r="S843" s="272" t="s">
        <v>367</v>
      </c>
      <c r="T843" s="272" t="s">
        <v>367</v>
      </c>
      <c r="U843" s="272" t="s">
        <v>367</v>
      </c>
      <c r="V843" s="272" t="s">
        <v>367</v>
      </c>
      <c r="W843" s="272"/>
      <c r="X843" s="272"/>
      <c r="Y843" s="272"/>
      <c r="Z843" s="272"/>
      <c r="AA843" s="272"/>
      <c r="AB843" s="272"/>
      <c r="AC843" s="272"/>
      <c r="AD843" s="272"/>
      <c r="AE843" s="272"/>
      <c r="AF843" s="272"/>
      <c r="AG843" s="272"/>
      <c r="AH843" s="272"/>
      <c r="AI843" s="272"/>
      <c r="AJ843" s="272"/>
      <c r="AK843" s="272"/>
      <c r="AL843" s="272"/>
      <c r="AM843" s="272"/>
      <c r="AN843" s="272"/>
      <c r="AO843" s="272"/>
      <c r="AP843" s="272"/>
      <c r="AQ843" s="272"/>
    </row>
    <row r="844" spans="1:43">
      <c r="A844" s="272">
        <v>209657</v>
      </c>
      <c r="B844" s="252" t="s">
        <v>81</v>
      </c>
      <c r="C844" s="272" t="s">
        <v>367</v>
      </c>
      <c r="D844" s="272" t="s">
        <v>368</v>
      </c>
      <c r="E844" s="272" t="s">
        <v>368</v>
      </c>
      <c r="F844" s="272" t="s">
        <v>366</v>
      </c>
      <c r="G844" s="272" t="s">
        <v>366</v>
      </c>
      <c r="H844" s="272" t="s">
        <v>366</v>
      </c>
      <c r="I844" s="272" t="s">
        <v>368</v>
      </c>
      <c r="J844" s="272" t="s">
        <v>366</v>
      </c>
      <c r="K844" s="272" t="s">
        <v>368</v>
      </c>
      <c r="L844" s="272" t="s">
        <v>366</v>
      </c>
      <c r="M844" s="272" t="s">
        <v>367</v>
      </c>
      <c r="N844" s="272" t="s">
        <v>368</v>
      </c>
      <c r="O844" s="272" t="s">
        <v>367</v>
      </c>
      <c r="P844" s="272" t="s">
        <v>368</v>
      </c>
      <c r="Q844" s="272" t="s">
        <v>367</v>
      </c>
      <c r="R844" s="272" t="s">
        <v>367</v>
      </c>
      <c r="S844" s="272" t="s">
        <v>367</v>
      </c>
      <c r="T844" s="272" t="s">
        <v>367</v>
      </c>
      <c r="U844" s="272" t="s">
        <v>367</v>
      </c>
      <c r="V844" s="272" t="s">
        <v>367</v>
      </c>
      <c r="W844" s="272"/>
      <c r="X844" s="272"/>
      <c r="Y844" s="272"/>
      <c r="Z844" s="272"/>
      <c r="AA844" s="272"/>
      <c r="AB844" s="272"/>
      <c r="AC844" s="272"/>
      <c r="AD844" s="272"/>
      <c r="AE844" s="272"/>
      <c r="AF844" s="272"/>
      <c r="AG844" s="272"/>
      <c r="AH844" s="272"/>
      <c r="AI844" s="272"/>
      <c r="AJ844" s="272"/>
      <c r="AK844" s="272"/>
      <c r="AL844" s="272"/>
      <c r="AM844" s="272"/>
      <c r="AN844" s="272"/>
      <c r="AO844" s="272"/>
      <c r="AP844" s="272"/>
      <c r="AQ844" s="272"/>
    </row>
    <row r="845" spans="1:43">
      <c r="A845" s="272">
        <v>209656</v>
      </c>
      <c r="B845" s="252" t="s">
        <v>81</v>
      </c>
      <c r="C845" s="272" t="s">
        <v>368</v>
      </c>
      <c r="D845" s="272" t="s">
        <v>368</v>
      </c>
      <c r="E845" s="272" t="s">
        <v>368</v>
      </c>
      <c r="F845" s="272" t="s">
        <v>366</v>
      </c>
      <c r="G845" s="272" t="s">
        <v>368</v>
      </c>
      <c r="H845" s="272" t="s">
        <v>368</v>
      </c>
      <c r="I845" s="272" t="s">
        <v>367</v>
      </c>
      <c r="J845" s="272" t="s">
        <v>366</v>
      </c>
      <c r="K845" s="272" t="s">
        <v>367</v>
      </c>
      <c r="L845" s="272" t="s">
        <v>368</v>
      </c>
      <c r="M845" s="272" t="s">
        <v>366</v>
      </c>
      <c r="N845" s="272" t="s">
        <v>367</v>
      </c>
      <c r="O845" s="272" t="s">
        <v>366</v>
      </c>
      <c r="P845" s="272" t="s">
        <v>366</v>
      </c>
      <c r="Q845" s="272" t="s">
        <v>367</v>
      </c>
      <c r="R845" s="272" t="s">
        <v>367</v>
      </c>
      <c r="S845" s="272" t="s">
        <v>367</v>
      </c>
      <c r="T845" s="272" t="s">
        <v>367</v>
      </c>
      <c r="U845" s="272" t="s">
        <v>367</v>
      </c>
      <c r="V845" s="272" t="s">
        <v>367</v>
      </c>
      <c r="W845" s="272"/>
      <c r="X845" s="272"/>
      <c r="Y845" s="272"/>
      <c r="Z845" s="272"/>
      <c r="AA845" s="272"/>
      <c r="AB845" s="272"/>
      <c r="AC845" s="272"/>
      <c r="AD845" s="272"/>
      <c r="AE845" s="272"/>
      <c r="AF845" s="272"/>
      <c r="AG845" s="272"/>
      <c r="AH845" s="272"/>
      <c r="AI845" s="272"/>
      <c r="AJ845" s="272"/>
      <c r="AK845" s="272"/>
      <c r="AL845" s="272"/>
      <c r="AM845" s="272"/>
      <c r="AN845" s="272"/>
      <c r="AO845" s="272"/>
      <c r="AP845" s="272"/>
      <c r="AQ845" s="272"/>
    </row>
    <row r="846" spans="1:43">
      <c r="A846" s="272">
        <v>209642</v>
      </c>
      <c r="B846" s="252" t="s">
        <v>81</v>
      </c>
      <c r="C846" s="272" t="s">
        <v>366</v>
      </c>
      <c r="D846" s="272" t="s">
        <v>368</v>
      </c>
      <c r="E846" s="272" t="s">
        <v>366</v>
      </c>
      <c r="F846" s="272" t="s">
        <v>366</v>
      </c>
      <c r="G846" s="272" t="s">
        <v>367</v>
      </c>
      <c r="H846" s="272" t="s">
        <v>367</v>
      </c>
      <c r="I846" s="272" t="s">
        <v>366</v>
      </c>
      <c r="J846" s="272" t="s">
        <v>368</v>
      </c>
      <c r="K846" s="272" t="s">
        <v>366</v>
      </c>
      <c r="L846" s="272" t="s">
        <v>368</v>
      </c>
      <c r="M846" s="272" t="s">
        <v>368</v>
      </c>
      <c r="N846" s="272" t="s">
        <v>368</v>
      </c>
      <c r="O846" s="272" t="s">
        <v>367</v>
      </c>
      <c r="P846" s="272" t="s">
        <v>367</v>
      </c>
      <c r="Q846" s="272" t="s">
        <v>368</v>
      </c>
      <c r="R846" s="272" t="s">
        <v>367</v>
      </c>
      <c r="S846" s="272" t="s">
        <v>367</v>
      </c>
      <c r="T846" s="272" t="s">
        <v>367</v>
      </c>
      <c r="U846" s="272" t="s">
        <v>367</v>
      </c>
      <c r="V846" s="272" t="s">
        <v>367</v>
      </c>
      <c r="W846" s="272"/>
      <c r="X846" s="272"/>
      <c r="Y846" s="272"/>
      <c r="Z846" s="272"/>
      <c r="AA846" s="272"/>
      <c r="AB846" s="272"/>
      <c r="AC846" s="272"/>
      <c r="AD846" s="272"/>
      <c r="AE846" s="272"/>
      <c r="AF846" s="272"/>
      <c r="AG846" s="272"/>
      <c r="AH846" s="272"/>
      <c r="AI846" s="272"/>
      <c r="AJ846" s="272"/>
      <c r="AK846" s="272"/>
      <c r="AL846" s="272"/>
      <c r="AM846" s="272"/>
      <c r="AN846" s="272"/>
      <c r="AO846" s="272"/>
      <c r="AP846" s="272"/>
      <c r="AQ846" s="272"/>
    </row>
    <row r="847" spans="1:43">
      <c r="A847" s="272">
        <v>209631</v>
      </c>
      <c r="B847" s="252" t="s">
        <v>81</v>
      </c>
      <c r="C847" s="272" t="s">
        <v>366</v>
      </c>
      <c r="D847" s="272" t="s">
        <v>366</v>
      </c>
      <c r="E847" s="272" t="s">
        <v>368</v>
      </c>
      <c r="F847" s="272" t="s">
        <v>366</v>
      </c>
      <c r="G847" s="272" t="s">
        <v>367</v>
      </c>
      <c r="H847" s="272" t="s">
        <v>368</v>
      </c>
      <c r="I847" s="272" t="s">
        <v>368</v>
      </c>
      <c r="J847" s="272" t="s">
        <v>366</v>
      </c>
      <c r="K847" s="272" t="s">
        <v>366</v>
      </c>
      <c r="L847" s="272" t="s">
        <v>368</v>
      </c>
      <c r="M847" s="272" t="s">
        <v>367</v>
      </c>
      <c r="N847" s="272" t="s">
        <v>367</v>
      </c>
      <c r="O847" s="272" t="s">
        <v>367</v>
      </c>
      <c r="P847" s="272" t="s">
        <v>367</v>
      </c>
      <c r="Q847" s="272" t="s">
        <v>367</v>
      </c>
      <c r="R847" s="272" t="s">
        <v>367</v>
      </c>
      <c r="S847" s="272" t="s">
        <v>367</v>
      </c>
      <c r="T847" s="272" t="s">
        <v>367</v>
      </c>
      <c r="U847" s="272" t="s">
        <v>367</v>
      </c>
      <c r="V847" s="272" t="s">
        <v>367</v>
      </c>
      <c r="W847" s="272"/>
      <c r="X847" s="272"/>
      <c r="Y847" s="272"/>
      <c r="Z847" s="272"/>
      <c r="AA847" s="272"/>
      <c r="AB847" s="272"/>
      <c r="AC847" s="272"/>
      <c r="AD847" s="272"/>
      <c r="AE847" s="272"/>
      <c r="AF847" s="272"/>
      <c r="AG847" s="272"/>
      <c r="AH847" s="272"/>
      <c r="AI847" s="272"/>
      <c r="AJ847" s="272"/>
      <c r="AK847" s="272"/>
      <c r="AL847" s="272"/>
      <c r="AM847" s="272"/>
      <c r="AN847" s="272"/>
      <c r="AO847" s="272"/>
      <c r="AP847" s="272"/>
      <c r="AQ847" s="272"/>
    </row>
    <row r="848" spans="1:43">
      <c r="A848" s="272">
        <v>209625</v>
      </c>
      <c r="B848" s="252" t="s">
        <v>81</v>
      </c>
      <c r="C848" s="272" t="s">
        <v>367</v>
      </c>
      <c r="D848" s="272" t="s">
        <v>368</v>
      </c>
      <c r="E848" s="272" t="s">
        <v>368</v>
      </c>
      <c r="F848" s="272" t="s">
        <v>368</v>
      </c>
      <c r="G848" s="272" t="s">
        <v>368</v>
      </c>
      <c r="H848" s="272" t="s">
        <v>368</v>
      </c>
      <c r="I848" s="272" t="s">
        <v>368</v>
      </c>
      <c r="J848" s="272" t="s">
        <v>368</v>
      </c>
      <c r="K848" s="272" t="s">
        <v>368</v>
      </c>
      <c r="L848" s="272" t="s">
        <v>368</v>
      </c>
      <c r="M848" s="272" t="s">
        <v>367</v>
      </c>
      <c r="N848" s="272" t="s">
        <v>368</v>
      </c>
      <c r="O848" s="272" t="s">
        <v>368</v>
      </c>
      <c r="P848" s="272" t="s">
        <v>368</v>
      </c>
      <c r="Q848" s="272" t="s">
        <v>368</v>
      </c>
      <c r="R848" s="272" t="s">
        <v>367</v>
      </c>
      <c r="S848" s="272" t="s">
        <v>367</v>
      </c>
      <c r="T848" s="272" t="s">
        <v>367</v>
      </c>
      <c r="U848" s="272" t="s">
        <v>367</v>
      </c>
      <c r="V848" s="272" t="s">
        <v>367</v>
      </c>
      <c r="W848" s="272"/>
      <c r="X848" s="272"/>
      <c r="Y848" s="272"/>
      <c r="Z848" s="272"/>
      <c r="AA848" s="272"/>
      <c r="AB848" s="272"/>
      <c r="AC848" s="272"/>
      <c r="AD848" s="272"/>
      <c r="AE848" s="272"/>
      <c r="AF848" s="272"/>
      <c r="AG848" s="272"/>
      <c r="AH848" s="272"/>
      <c r="AI848" s="272"/>
      <c r="AJ848" s="272"/>
      <c r="AK848" s="272"/>
      <c r="AL848" s="272"/>
      <c r="AM848" s="272"/>
      <c r="AN848" s="272"/>
      <c r="AO848" s="272"/>
      <c r="AP848" s="272"/>
      <c r="AQ848" s="272"/>
    </row>
    <row r="849" spans="1:43">
      <c r="A849" s="272">
        <v>209620</v>
      </c>
      <c r="B849" s="252" t="s">
        <v>81</v>
      </c>
      <c r="C849" s="272" t="s">
        <v>366</v>
      </c>
      <c r="D849" s="272" t="s">
        <v>368</v>
      </c>
      <c r="E849" s="272" t="s">
        <v>368</v>
      </c>
      <c r="F849" s="272" t="s">
        <v>366</v>
      </c>
      <c r="G849" s="272" t="s">
        <v>368</v>
      </c>
      <c r="H849" s="272" t="s">
        <v>368</v>
      </c>
      <c r="I849" s="272" t="s">
        <v>366</v>
      </c>
      <c r="J849" s="272" t="s">
        <v>367</v>
      </c>
      <c r="K849" s="272" t="s">
        <v>366</v>
      </c>
      <c r="L849" s="272" t="s">
        <v>367</v>
      </c>
      <c r="M849" s="272" t="s">
        <v>368</v>
      </c>
      <c r="N849" s="272" t="s">
        <v>367</v>
      </c>
      <c r="O849" s="272" t="s">
        <v>368</v>
      </c>
      <c r="P849" s="272" t="s">
        <v>368</v>
      </c>
      <c r="Q849" s="272" t="s">
        <v>367</v>
      </c>
      <c r="R849" s="272" t="s">
        <v>367</v>
      </c>
      <c r="S849" s="272" t="s">
        <v>367</v>
      </c>
      <c r="T849" s="272" t="s">
        <v>367</v>
      </c>
      <c r="U849" s="272" t="s">
        <v>367</v>
      </c>
      <c r="V849" s="272" t="s">
        <v>367</v>
      </c>
      <c r="W849" s="272"/>
      <c r="X849" s="272"/>
      <c r="Y849" s="272"/>
      <c r="Z849" s="272"/>
      <c r="AA849" s="272"/>
      <c r="AB849" s="272"/>
      <c r="AC849" s="272"/>
      <c r="AD849" s="272"/>
      <c r="AE849" s="272"/>
      <c r="AF849" s="272"/>
      <c r="AG849" s="272"/>
      <c r="AH849" s="272"/>
      <c r="AI849" s="272"/>
      <c r="AJ849" s="272"/>
      <c r="AK849" s="272"/>
      <c r="AL849" s="272"/>
      <c r="AM849" s="272"/>
      <c r="AN849" s="272"/>
      <c r="AO849" s="272"/>
      <c r="AP849" s="272"/>
      <c r="AQ849" s="272"/>
    </row>
    <row r="850" spans="1:43">
      <c r="A850" s="272">
        <v>209618</v>
      </c>
      <c r="B850" s="252" t="s">
        <v>81</v>
      </c>
      <c r="C850" s="272" t="s">
        <v>368</v>
      </c>
      <c r="D850" s="272" t="s">
        <v>368</v>
      </c>
      <c r="E850" s="272" t="s">
        <v>368</v>
      </c>
      <c r="F850" s="272" t="s">
        <v>366</v>
      </c>
      <c r="G850" s="272" t="s">
        <v>366</v>
      </c>
      <c r="H850" s="272" t="s">
        <v>367</v>
      </c>
      <c r="I850" s="272" t="s">
        <v>368</v>
      </c>
      <c r="J850" s="272" t="s">
        <v>366</v>
      </c>
      <c r="K850" s="272" t="s">
        <v>368</v>
      </c>
      <c r="L850" s="272" t="s">
        <v>368</v>
      </c>
      <c r="M850" s="272" t="s">
        <v>367</v>
      </c>
      <c r="N850" s="272" t="s">
        <v>367</v>
      </c>
      <c r="O850" s="272" t="s">
        <v>366</v>
      </c>
      <c r="P850" s="272" t="s">
        <v>367</v>
      </c>
      <c r="Q850" s="272" t="s">
        <v>368</v>
      </c>
      <c r="R850" s="272" t="s">
        <v>367</v>
      </c>
      <c r="S850" s="272" t="s">
        <v>367</v>
      </c>
      <c r="T850" s="272" t="s">
        <v>367</v>
      </c>
      <c r="U850" s="272" t="s">
        <v>367</v>
      </c>
      <c r="V850" s="272" t="s">
        <v>367</v>
      </c>
      <c r="W850" s="272"/>
      <c r="X850" s="272"/>
      <c r="Y850" s="272"/>
      <c r="Z850" s="272"/>
      <c r="AA850" s="272"/>
      <c r="AB850" s="272"/>
      <c r="AC850" s="272"/>
      <c r="AD850" s="272"/>
      <c r="AE850" s="272"/>
      <c r="AF850" s="272"/>
      <c r="AG850" s="272"/>
      <c r="AH850" s="272"/>
      <c r="AI850" s="272"/>
      <c r="AJ850" s="272"/>
      <c r="AK850" s="272"/>
      <c r="AL850" s="272"/>
      <c r="AM850" s="272"/>
      <c r="AN850" s="272"/>
      <c r="AO850" s="272"/>
      <c r="AP850" s="272"/>
      <c r="AQ850" s="272"/>
    </row>
    <row r="851" spans="1:43">
      <c r="A851" s="272">
        <v>209615</v>
      </c>
      <c r="B851" s="252" t="s">
        <v>81</v>
      </c>
      <c r="C851" s="272" t="s">
        <v>368</v>
      </c>
      <c r="D851" s="272" t="s">
        <v>368</v>
      </c>
      <c r="E851" s="272" t="s">
        <v>368</v>
      </c>
      <c r="F851" s="272" t="s">
        <v>368</v>
      </c>
      <c r="G851" s="272" t="s">
        <v>367</v>
      </c>
      <c r="H851" s="272" t="s">
        <v>367</v>
      </c>
      <c r="I851" s="272" t="s">
        <v>368</v>
      </c>
      <c r="J851" s="272" t="s">
        <v>368</v>
      </c>
      <c r="K851" s="272" t="s">
        <v>368</v>
      </c>
      <c r="L851" s="272" t="s">
        <v>368</v>
      </c>
      <c r="M851" s="272" t="s">
        <v>367</v>
      </c>
      <c r="N851" s="272" t="s">
        <v>367</v>
      </c>
      <c r="O851" s="272" t="s">
        <v>367</v>
      </c>
      <c r="P851" s="272" t="s">
        <v>367</v>
      </c>
      <c r="Q851" s="272" t="s">
        <v>367</v>
      </c>
      <c r="R851" s="272" t="s">
        <v>367</v>
      </c>
      <c r="S851" s="272" t="s">
        <v>367</v>
      </c>
      <c r="T851" s="272" t="s">
        <v>367</v>
      </c>
      <c r="U851" s="272" t="s">
        <v>367</v>
      </c>
      <c r="V851" s="272" t="s">
        <v>367</v>
      </c>
      <c r="W851" s="272"/>
      <c r="X851" s="272"/>
      <c r="Y851" s="272"/>
      <c r="Z851" s="272"/>
      <c r="AA851" s="272"/>
      <c r="AB851" s="272"/>
      <c r="AC851" s="272"/>
      <c r="AD851" s="272"/>
      <c r="AE851" s="272"/>
      <c r="AF851" s="272"/>
      <c r="AG851" s="272"/>
      <c r="AH851" s="272"/>
      <c r="AI851" s="272"/>
      <c r="AJ851" s="272"/>
      <c r="AK851" s="272"/>
      <c r="AL851" s="272"/>
      <c r="AM851" s="272"/>
      <c r="AN851" s="272"/>
      <c r="AO851" s="272"/>
      <c r="AP851" s="272"/>
      <c r="AQ851" s="272"/>
    </row>
    <row r="852" spans="1:43">
      <c r="A852" s="272">
        <v>209614</v>
      </c>
      <c r="B852" s="252" t="s">
        <v>81</v>
      </c>
      <c r="C852" s="272" t="s">
        <v>367</v>
      </c>
      <c r="D852" s="272" t="s">
        <v>368</v>
      </c>
      <c r="E852" s="272" t="s">
        <v>367</v>
      </c>
      <c r="F852" s="272" t="s">
        <v>366</v>
      </c>
      <c r="G852" s="272" t="s">
        <v>368</v>
      </c>
      <c r="H852" s="272" t="s">
        <v>368</v>
      </c>
      <c r="I852" s="272" t="s">
        <v>368</v>
      </c>
      <c r="J852" s="272" t="s">
        <v>368</v>
      </c>
      <c r="K852" s="272" t="s">
        <v>368</v>
      </c>
      <c r="L852" s="272" t="s">
        <v>367</v>
      </c>
      <c r="M852" s="272" t="s">
        <v>366</v>
      </c>
      <c r="N852" s="272" t="s">
        <v>367</v>
      </c>
      <c r="O852" s="272" t="s">
        <v>368</v>
      </c>
      <c r="P852" s="272" t="s">
        <v>368</v>
      </c>
      <c r="Q852" s="272" t="s">
        <v>367</v>
      </c>
      <c r="R852" s="272" t="s">
        <v>368</v>
      </c>
      <c r="S852" s="272" t="s">
        <v>367</v>
      </c>
      <c r="T852" s="272" t="s">
        <v>367</v>
      </c>
      <c r="U852" s="272" t="s">
        <v>367</v>
      </c>
      <c r="V852" s="272" t="s">
        <v>368</v>
      </c>
      <c r="W852" s="272"/>
      <c r="X852" s="272"/>
      <c r="Y852" s="272"/>
      <c r="Z852" s="272"/>
      <c r="AA852" s="272"/>
      <c r="AB852" s="272"/>
      <c r="AC852" s="272"/>
      <c r="AD852" s="272"/>
      <c r="AE852" s="272"/>
      <c r="AF852" s="272"/>
      <c r="AG852" s="272"/>
      <c r="AH852" s="272"/>
      <c r="AI852" s="272"/>
      <c r="AJ852" s="272"/>
      <c r="AK852" s="272"/>
      <c r="AL852" s="272"/>
      <c r="AM852" s="272"/>
      <c r="AN852" s="272"/>
      <c r="AO852" s="272"/>
      <c r="AP852" s="272"/>
      <c r="AQ852" s="272"/>
    </row>
    <row r="853" spans="1:43">
      <c r="A853" s="272">
        <v>209600</v>
      </c>
      <c r="B853" s="252" t="s">
        <v>81</v>
      </c>
      <c r="C853" s="272" t="s">
        <v>368</v>
      </c>
      <c r="D853" s="272" t="s">
        <v>368</v>
      </c>
      <c r="E853" s="272" t="s">
        <v>368</v>
      </c>
      <c r="F853" s="272" t="s">
        <v>368</v>
      </c>
      <c r="G853" s="272" t="s">
        <v>368</v>
      </c>
      <c r="H853" s="272" t="s">
        <v>367</v>
      </c>
      <c r="I853" s="272" t="s">
        <v>367</v>
      </c>
      <c r="J853" s="272" t="s">
        <v>366</v>
      </c>
      <c r="K853" s="272" t="s">
        <v>367</v>
      </c>
      <c r="L853" s="272" t="s">
        <v>367</v>
      </c>
      <c r="M853" s="272" t="s">
        <v>367</v>
      </c>
      <c r="N853" s="272" t="s">
        <v>366</v>
      </c>
      <c r="O853" s="272" t="s">
        <v>366</v>
      </c>
      <c r="P853" s="272" t="s">
        <v>367</v>
      </c>
      <c r="Q853" s="272" t="s">
        <v>367</v>
      </c>
      <c r="R853" s="272" t="s">
        <v>368</v>
      </c>
      <c r="S853" s="272" t="s">
        <v>367</v>
      </c>
      <c r="T853" s="272" t="s">
        <v>368</v>
      </c>
      <c r="U853" s="272" t="s">
        <v>367</v>
      </c>
      <c r="V853" s="272" t="s">
        <v>368</v>
      </c>
      <c r="W853" s="272"/>
      <c r="X853" s="272"/>
      <c r="Y853" s="272"/>
      <c r="Z853" s="272"/>
      <c r="AA853" s="272"/>
      <c r="AB853" s="272"/>
      <c r="AC853" s="272"/>
      <c r="AD853" s="272"/>
      <c r="AE853" s="272"/>
      <c r="AF853" s="272"/>
      <c r="AG853" s="272"/>
      <c r="AH853" s="272"/>
      <c r="AI853" s="272"/>
      <c r="AJ853" s="272"/>
      <c r="AK853" s="272"/>
      <c r="AL853" s="272"/>
      <c r="AM853" s="272"/>
      <c r="AN853" s="272"/>
      <c r="AO853" s="272"/>
      <c r="AP853" s="272"/>
      <c r="AQ853" s="272"/>
    </row>
    <row r="854" spans="1:43">
      <c r="A854" s="272">
        <v>209597</v>
      </c>
      <c r="B854" s="252" t="s">
        <v>81</v>
      </c>
      <c r="C854" s="272" t="s">
        <v>368</v>
      </c>
      <c r="D854" s="272" t="s">
        <v>368</v>
      </c>
      <c r="E854" s="272" t="s">
        <v>366</v>
      </c>
      <c r="F854" s="272" t="s">
        <v>366</v>
      </c>
      <c r="G854" s="272" t="s">
        <v>367</v>
      </c>
      <c r="H854" s="272" t="s">
        <v>368</v>
      </c>
      <c r="I854" s="272" t="s">
        <v>368</v>
      </c>
      <c r="J854" s="272" t="s">
        <v>368</v>
      </c>
      <c r="K854" s="272" t="s">
        <v>368</v>
      </c>
      <c r="L854" s="272" t="s">
        <v>368</v>
      </c>
      <c r="M854" s="272" t="s">
        <v>368</v>
      </c>
      <c r="N854" s="272" t="s">
        <v>368</v>
      </c>
      <c r="O854" s="272" t="s">
        <v>368</v>
      </c>
      <c r="P854" s="272" t="s">
        <v>368</v>
      </c>
      <c r="Q854" s="272" t="s">
        <v>366</v>
      </c>
      <c r="R854" s="272" t="s">
        <v>367</v>
      </c>
      <c r="S854" s="272" t="s">
        <v>368</v>
      </c>
      <c r="T854" s="272" t="s">
        <v>366</v>
      </c>
      <c r="U854" s="272" t="s">
        <v>366</v>
      </c>
      <c r="V854" s="272" t="s">
        <v>368</v>
      </c>
      <c r="W854" s="272"/>
      <c r="X854" s="272"/>
      <c r="Y854" s="272"/>
      <c r="Z854" s="272"/>
      <c r="AA854" s="272"/>
      <c r="AB854" s="272"/>
      <c r="AC854" s="272"/>
      <c r="AD854" s="272"/>
      <c r="AE854" s="272"/>
      <c r="AF854" s="272"/>
      <c r="AG854" s="272"/>
      <c r="AH854" s="272"/>
      <c r="AI854" s="272"/>
      <c r="AJ854" s="272"/>
      <c r="AK854" s="272"/>
      <c r="AL854" s="272"/>
      <c r="AM854" s="272"/>
      <c r="AN854" s="272"/>
      <c r="AO854" s="272"/>
      <c r="AP854" s="272"/>
      <c r="AQ854" s="272"/>
    </row>
    <row r="855" spans="1:43">
      <c r="A855" s="272">
        <v>209573</v>
      </c>
      <c r="B855" s="252" t="s">
        <v>81</v>
      </c>
      <c r="C855" s="272" t="s">
        <v>368</v>
      </c>
      <c r="D855" s="272" t="s">
        <v>368</v>
      </c>
      <c r="E855" s="272" t="s">
        <v>366</v>
      </c>
      <c r="F855" s="272" t="s">
        <v>368</v>
      </c>
      <c r="G855" s="272" t="s">
        <v>368</v>
      </c>
      <c r="H855" s="272" t="s">
        <v>368</v>
      </c>
      <c r="I855" s="272" t="s">
        <v>366</v>
      </c>
      <c r="J855" s="272" t="s">
        <v>366</v>
      </c>
      <c r="K855" s="272" t="s">
        <v>366</v>
      </c>
      <c r="L855" s="272" t="s">
        <v>368</v>
      </c>
      <c r="M855" s="272" t="s">
        <v>367</v>
      </c>
      <c r="N855" s="272" t="s">
        <v>367</v>
      </c>
      <c r="O855" s="272" t="s">
        <v>367</v>
      </c>
      <c r="P855" s="272" t="s">
        <v>366</v>
      </c>
      <c r="Q855" s="272" t="s">
        <v>366</v>
      </c>
      <c r="R855" s="272" t="s">
        <v>367</v>
      </c>
      <c r="S855" s="272" t="s">
        <v>367</v>
      </c>
      <c r="T855" s="272" t="s">
        <v>367</v>
      </c>
      <c r="U855" s="272" t="s">
        <v>367</v>
      </c>
      <c r="V855" s="272" t="s">
        <v>367</v>
      </c>
      <c r="W855" s="272"/>
      <c r="X855" s="272"/>
      <c r="Y855" s="272"/>
      <c r="Z855" s="272"/>
      <c r="AA855" s="272"/>
      <c r="AB855" s="272"/>
      <c r="AC855" s="272"/>
      <c r="AD855" s="272"/>
      <c r="AE855" s="272"/>
      <c r="AF855" s="272"/>
      <c r="AG855" s="272"/>
      <c r="AH855" s="272"/>
      <c r="AI855" s="272"/>
      <c r="AJ855" s="272"/>
      <c r="AK855" s="272"/>
      <c r="AL855" s="272"/>
      <c r="AM855" s="272"/>
      <c r="AN855" s="272"/>
      <c r="AO855" s="272"/>
      <c r="AP855" s="272"/>
      <c r="AQ855" s="272"/>
    </row>
    <row r="856" spans="1:43">
      <c r="A856" s="272">
        <v>209568</v>
      </c>
      <c r="B856" s="252" t="s">
        <v>81</v>
      </c>
      <c r="C856" s="272" t="s">
        <v>366</v>
      </c>
      <c r="D856" s="272" t="s">
        <v>368</v>
      </c>
      <c r="E856" s="272" t="s">
        <v>368</v>
      </c>
      <c r="F856" s="272" t="s">
        <v>368</v>
      </c>
      <c r="G856" s="272" t="s">
        <v>368</v>
      </c>
      <c r="H856" s="272" t="s">
        <v>368</v>
      </c>
      <c r="I856" s="272" t="s">
        <v>368</v>
      </c>
      <c r="J856" s="272" t="s">
        <v>368</v>
      </c>
      <c r="K856" s="272" t="s">
        <v>368</v>
      </c>
      <c r="L856" s="272" t="s">
        <v>368</v>
      </c>
      <c r="M856" s="272" t="s">
        <v>367</v>
      </c>
      <c r="N856" s="272" t="s">
        <v>367</v>
      </c>
      <c r="O856" s="272" t="s">
        <v>367</v>
      </c>
      <c r="P856" s="272" t="s">
        <v>367</v>
      </c>
      <c r="Q856" s="272" t="s">
        <v>367</v>
      </c>
      <c r="R856" s="272" t="s">
        <v>367</v>
      </c>
      <c r="S856" s="272" t="s">
        <v>367</v>
      </c>
      <c r="T856" s="272" t="s">
        <v>367</v>
      </c>
      <c r="U856" s="272" t="s">
        <v>367</v>
      </c>
      <c r="V856" s="272" t="s">
        <v>367</v>
      </c>
      <c r="W856" s="272"/>
      <c r="X856" s="272"/>
      <c r="Y856" s="272"/>
      <c r="Z856" s="272"/>
      <c r="AA856" s="272"/>
      <c r="AB856" s="272"/>
      <c r="AC856" s="272"/>
      <c r="AD856" s="272"/>
      <c r="AE856" s="272"/>
      <c r="AF856" s="272"/>
      <c r="AG856" s="272"/>
      <c r="AH856" s="272"/>
      <c r="AI856" s="272"/>
      <c r="AJ856" s="272"/>
      <c r="AK856" s="272"/>
      <c r="AL856" s="272"/>
      <c r="AM856" s="272"/>
      <c r="AN856" s="272"/>
      <c r="AO856" s="272"/>
      <c r="AP856" s="272"/>
      <c r="AQ856" s="272"/>
    </row>
    <row r="857" spans="1:43">
      <c r="A857" s="272">
        <v>209564</v>
      </c>
      <c r="B857" s="252" t="s">
        <v>81</v>
      </c>
      <c r="C857" s="272" t="s">
        <v>366</v>
      </c>
      <c r="D857" s="272" t="s">
        <v>366</v>
      </c>
      <c r="E857" s="272" t="s">
        <v>368</v>
      </c>
      <c r="F857" s="272" t="s">
        <v>366</v>
      </c>
      <c r="G857" s="272" t="s">
        <v>366</v>
      </c>
      <c r="H857" s="272" t="s">
        <v>367</v>
      </c>
      <c r="I857" s="272" t="s">
        <v>367</v>
      </c>
      <c r="J857" s="272" t="s">
        <v>366</v>
      </c>
      <c r="K857" s="272" t="s">
        <v>367</v>
      </c>
      <c r="L857" s="272" t="s">
        <v>366</v>
      </c>
      <c r="M857" s="272" t="s">
        <v>366</v>
      </c>
      <c r="N857" s="272" t="s">
        <v>366</v>
      </c>
      <c r="O857" s="272" t="s">
        <v>366</v>
      </c>
      <c r="P857" s="272" t="s">
        <v>367</v>
      </c>
      <c r="Q857" s="272" t="s">
        <v>367</v>
      </c>
      <c r="R857" s="272" t="s">
        <v>367</v>
      </c>
      <c r="S857" s="272" t="s">
        <v>367</v>
      </c>
      <c r="T857" s="272" t="s">
        <v>367</v>
      </c>
      <c r="U857" s="272" t="s">
        <v>367</v>
      </c>
      <c r="V857" s="272" t="s">
        <v>367</v>
      </c>
      <c r="W857" s="272"/>
      <c r="X857" s="272"/>
      <c r="Y857" s="272"/>
      <c r="Z857" s="272"/>
      <c r="AA857" s="272"/>
      <c r="AB857" s="272"/>
      <c r="AC857" s="272"/>
      <c r="AD857" s="272"/>
      <c r="AE857" s="272"/>
      <c r="AF857" s="272"/>
      <c r="AG857" s="272"/>
      <c r="AH857" s="272"/>
      <c r="AI857" s="272"/>
      <c r="AJ857" s="272"/>
      <c r="AK857" s="272"/>
      <c r="AL857" s="272"/>
      <c r="AM857" s="272"/>
      <c r="AN857" s="272"/>
      <c r="AO857" s="272"/>
      <c r="AP857" s="272"/>
      <c r="AQ857" s="272"/>
    </row>
    <row r="858" spans="1:43">
      <c r="A858" s="272">
        <v>209542</v>
      </c>
      <c r="B858" s="252" t="s">
        <v>81</v>
      </c>
      <c r="C858" s="272" t="s">
        <v>366</v>
      </c>
      <c r="D858" s="272" t="s">
        <v>368</v>
      </c>
      <c r="E858" s="272" t="s">
        <v>368</v>
      </c>
      <c r="F858" s="272" t="s">
        <v>366</v>
      </c>
      <c r="G858" s="272" t="s">
        <v>368</v>
      </c>
      <c r="H858" s="272" t="s">
        <v>368</v>
      </c>
      <c r="I858" s="272" t="s">
        <v>368</v>
      </c>
      <c r="J858" s="272" t="s">
        <v>368</v>
      </c>
      <c r="K858" s="272" t="s">
        <v>366</v>
      </c>
      <c r="L858" s="272" t="s">
        <v>366</v>
      </c>
      <c r="M858" s="272" t="s">
        <v>368</v>
      </c>
      <c r="N858" s="272" t="s">
        <v>368</v>
      </c>
      <c r="O858" s="272" t="s">
        <v>368</v>
      </c>
      <c r="P858" s="272" t="s">
        <v>368</v>
      </c>
      <c r="Q858" s="272" t="s">
        <v>368</v>
      </c>
      <c r="R858" s="272" t="s">
        <v>368</v>
      </c>
      <c r="S858" s="272" t="s">
        <v>367</v>
      </c>
      <c r="T858" s="272" t="s">
        <v>367</v>
      </c>
      <c r="U858" s="272" t="s">
        <v>367</v>
      </c>
      <c r="V858" s="272" t="s">
        <v>367</v>
      </c>
      <c r="W858" s="272"/>
      <c r="X858" s="272"/>
      <c r="Y858" s="272"/>
      <c r="Z858" s="272"/>
      <c r="AA858" s="272"/>
      <c r="AB858" s="272"/>
      <c r="AC858" s="272"/>
      <c r="AD858" s="272"/>
      <c r="AE858" s="272"/>
      <c r="AF858" s="272"/>
      <c r="AG858" s="272"/>
      <c r="AH858" s="272"/>
      <c r="AI858" s="272"/>
      <c r="AJ858" s="272"/>
      <c r="AK858" s="272"/>
      <c r="AL858" s="272"/>
      <c r="AM858" s="272"/>
      <c r="AN858" s="272"/>
      <c r="AO858" s="272"/>
      <c r="AP858" s="272"/>
      <c r="AQ858" s="272"/>
    </row>
    <row r="859" spans="1:43">
      <c r="A859" s="272">
        <v>209541</v>
      </c>
      <c r="B859" s="252" t="s">
        <v>81</v>
      </c>
      <c r="C859" s="272" t="s">
        <v>366</v>
      </c>
      <c r="D859" s="272" t="s">
        <v>366</v>
      </c>
      <c r="E859" s="272" t="s">
        <v>368</v>
      </c>
      <c r="F859" s="272" t="s">
        <v>367</v>
      </c>
      <c r="G859" s="272" t="s">
        <v>366</v>
      </c>
      <c r="H859" s="272" t="s">
        <v>368</v>
      </c>
      <c r="I859" s="272" t="s">
        <v>366</v>
      </c>
      <c r="J859" s="272" t="s">
        <v>368</v>
      </c>
      <c r="K859" s="272" t="s">
        <v>368</v>
      </c>
      <c r="L859" s="272" t="s">
        <v>368</v>
      </c>
      <c r="M859" s="272" t="s">
        <v>367</v>
      </c>
      <c r="N859" s="272" t="s">
        <v>367</v>
      </c>
      <c r="O859" s="272" t="s">
        <v>367</v>
      </c>
      <c r="P859" s="272" t="s">
        <v>366</v>
      </c>
      <c r="Q859" s="272" t="s">
        <v>367</v>
      </c>
      <c r="R859" s="272" t="s">
        <v>367</v>
      </c>
      <c r="S859" s="272" t="s">
        <v>367</v>
      </c>
      <c r="T859" s="272" t="s">
        <v>367</v>
      </c>
      <c r="U859" s="272" t="s">
        <v>367</v>
      </c>
      <c r="V859" s="272" t="s">
        <v>367</v>
      </c>
      <c r="W859" s="272"/>
      <c r="X859" s="272"/>
      <c r="Y859" s="272"/>
      <c r="Z859" s="272"/>
      <c r="AA859" s="272"/>
      <c r="AB859" s="272"/>
      <c r="AC859" s="272"/>
      <c r="AD859" s="272"/>
      <c r="AE859" s="272"/>
      <c r="AF859" s="272"/>
      <c r="AG859" s="272"/>
      <c r="AH859" s="272"/>
      <c r="AI859" s="272"/>
      <c r="AJ859" s="272"/>
      <c r="AK859" s="272"/>
      <c r="AL859" s="272"/>
      <c r="AM859" s="272"/>
      <c r="AN859" s="272"/>
      <c r="AO859" s="272"/>
      <c r="AP859" s="272"/>
      <c r="AQ859" s="272"/>
    </row>
    <row r="860" spans="1:43">
      <c r="A860" s="272">
        <v>209521</v>
      </c>
      <c r="B860" s="252" t="s">
        <v>81</v>
      </c>
      <c r="C860" s="272" t="s">
        <v>368</v>
      </c>
      <c r="D860" s="272" t="s">
        <v>368</v>
      </c>
      <c r="E860" s="272" t="s">
        <v>366</v>
      </c>
      <c r="F860" s="272" t="s">
        <v>368</v>
      </c>
      <c r="G860" s="272" t="s">
        <v>368</v>
      </c>
      <c r="H860" s="272" t="s">
        <v>366</v>
      </c>
      <c r="I860" s="272" t="s">
        <v>368</v>
      </c>
      <c r="J860" s="272" t="s">
        <v>366</v>
      </c>
      <c r="K860" s="272" t="s">
        <v>368</v>
      </c>
      <c r="L860" s="272" t="s">
        <v>366</v>
      </c>
      <c r="M860" s="272" t="s">
        <v>368</v>
      </c>
      <c r="N860" s="272" t="s">
        <v>368</v>
      </c>
      <c r="O860" s="272" t="s">
        <v>368</v>
      </c>
      <c r="P860" s="272" t="s">
        <v>368</v>
      </c>
      <c r="Q860" s="272" t="s">
        <v>368</v>
      </c>
      <c r="R860" s="272" t="s">
        <v>367</v>
      </c>
      <c r="S860" s="272" t="s">
        <v>367</v>
      </c>
      <c r="T860" s="272" t="s">
        <v>367</v>
      </c>
      <c r="U860" s="272" t="s">
        <v>367</v>
      </c>
      <c r="V860" s="272" t="s">
        <v>367</v>
      </c>
      <c r="W860" s="272"/>
      <c r="X860" s="272"/>
      <c r="Y860" s="272"/>
      <c r="Z860" s="272"/>
      <c r="AA860" s="272"/>
      <c r="AB860" s="272"/>
      <c r="AC860" s="272"/>
      <c r="AD860" s="272"/>
      <c r="AE860" s="272"/>
      <c r="AF860" s="272"/>
      <c r="AG860" s="272"/>
      <c r="AH860" s="272"/>
      <c r="AI860" s="272"/>
      <c r="AJ860" s="272"/>
      <c r="AK860" s="272"/>
      <c r="AL860" s="272"/>
      <c r="AM860" s="272"/>
      <c r="AN860" s="272"/>
      <c r="AO860" s="272"/>
      <c r="AP860" s="272"/>
      <c r="AQ860" s="272"/>
    </row>
    <row r="861" spans="1:43">
      <c r="A861" s="272">
        <v>209501</v>
      </c>
      <c r="B861" s="252" t="s">
        <v>81</v>
      </c>
      <c r="C861" s="272" t="s">
        <v>368</v>
      </c>
      <c r="D861" s="272" t="s">
        <v>368</v>
      </c>
      <c r="E861" s="272" t="s">
        <v>368</v>
      </c>
      <c r="F861" s="272" t="s">
        <v>367</v>
      </c>
      <c r="G861" s="272" t="s">
        <v>368</v>
      </c>
      <c r="H861" s="272" t="s">
        <v>368</v>
      </c>
      <c r="I861" s="272" t="s">
        <v>368</v>
      </c>
      <c r="J861" s="272" t="s">
        <v>368</v>
      </c>
      <c r="K861" s="272" t="s">
        <v>368</v>
      </c>
      <c r="L861" s="272" t="s">
        <v>368</v>
      </c>
      <c r="M861" s="272" t="s">
        <v>367</v>
      </c>
      <c r="N861" s="272" t="s">
        <v>367</v>
      </c>
      <c r="O861" s="272" t="s">
        <v>366</v>
      </c>
      <c r="P861" s="272" t="s">
        <v>366</v>
      </c>
      <c r="Q861" s="272" t="s">
        <v>366</v>
      </c>
      <c r="R861" s="272" t="s">
        <v>367</v>
      </c>
      <c r="S861" s="272" t="s">
        <v>367</v>
      </c>
      <c r="T861" s="272" t="s">
        <v>367</v>
      </c>
      <c r="U861" s="272" t="s">
        <v>367</v>
      </c>
      <c r="V861" s="272" t="s">
        <v>367</v>
      </c>
      <c r="W861" s="272"/>
      <c r="X861" s="272"/>
      <c r="Y861" s="272"/>
      <c r="Z861" s="272"/>
      <c r="AA861" s="272"/>
      <c r="AB861" s="272"/>
      <c r="AC861" s="272"/>
      <c r="AD861" s="272"/>
      <c r="AE861" s="272"/>
      <c r="AF861" s="272"/>
      <c r="AG861" s="272"/>
      <c r="AH861" s="272"/>
      <c r="AI861" s="272"/>
      <c r="AJ861" s="272"/>
      <c r="AK861" s="272"/>
      <c r="AL861" s="272"/>
      <c r="AM861" s="272"/>
      <c r="AN861" s="272"/>
      <c r="AO861" s="272"/>
      <c r="AP861" s="272"/>
      <c r="AQ861" s="272"/>
    </row>
    <row r="862" spans="1:43">
      <c r="A862" s="272">
        <v>209497</v>
      </c>
      <c r="B862" s="252" t="s">
        <v>81</v>
      </c>
      <c r="C862" s="272" t="s">
        <v>368</v>
      </c>
      <c r="D862" s="272" t="s">
        <v>368</v>
      </c>
      <c r="E862" s="272" t="s">
        <v>368</v>
      </c>
      <c r="F862" s="272" t="s">
        <v>366</v>
      </c>
      <c r="G862" s="272" t="s">
        <v>366</v>
      </c>
      <c r="H862" s="272" t="s">
        <v>367</v>
      </c>
      <c r="I862" s="272" t="s">
        <v>368</v>
      </c>
      <c r="J862" s="272" t="s">
        <v>367</v>
      </c>
      <c r="K862" s="272" t="s">
        <v>368</v>
      </c>
      <c r="L862" s="272" t="s">
        <v>368</v>
      </c>
      <c r="M862" s="272" t="s">
        <v>366</v>
      </c>
      <c r="N862" s="272" t="s">
        <v>366</v>
      </c>
      <c r="O862" s="272" t="s">
        <v>368</v>
      </c>
      <c r="P862" s="272" t="s">
        <v>368</v>
      </c>
      <c r="Q862" s="272" t="s">
        <v>368</v>
      </c>
      <c r="R862" s="272" t="s">
        <v>368</v>
      </c>
      <c r="S862" s="272" t="s">
        <v>367</v>
      </c>
      <c r="T862" s="272" t="s">
        <v>367</v>
      </c>
      <c r="U862" s="272" t="s">
        <v>367</v>
      </c>
      <c r="V862" s="272" t="s">
        <v>367</v>
      </c>
      <c r="W862" s="272"/>
      <c r="X862" s="272"/>
      <c r="Y862" s="272"/>
      <c r="Z862" s="272"/>
      <c r="AA862" s="272"/>
      <c r="AB862" s="272"/>
      <c r="AC862" s="272"/>
      <c r="AD862" s="272"/>
      <c r="AE862" s="272"/>
      <c r="AF862" s="272"/>
      <c r="AG862" s="272"/>
      <c r="AH862" s="272"/>
      <c r="AI862" s="272"/>
      <c r="AJ862" s="272"/>
      <c r="AK862" s="272"/>
      <c r="AL862" s="272"/>
      <c r="AM862" s="272"/>
      <c r="AN862" s="272"/>
      <c r="AO862" s="272"/>
      <c r="AP862" s="272"/>
      <c r="AQ862" s="272"/>
    </row>
    <row r="863" spans="1:43">
      <c r="A863" s="272">
        <v>209486</v>
      </c>
      <c r="B863" s="252" t="s">
        <v>81</v>
      </c>
      <c r="C863" s="272" t="s">
        <v>368</v>
      </c>
      <c r="D863" s="272" t="s">
        <v>367</v>
      </c>
      <c r="E863" s="272" t="s">
        <v>368</v>
      </c>
      <c r="F863" s="272" t="s">
        <v>367</v>
      </c>
      <c r="G863" s="272" t="s">
        <v>368</v>
      </c>
      <c r="H863" s="272" t="s">
        <v>368</v>
      </c>
      <c r="I863" s="272" t="s">
        <v>367</v>
      </c>
      <c r="J863" s="272" t="s">
        <v>367</v>
      </c>
      <c r="K863" s="272" t="s">
        <v>368</v>
      </c>
      <c r="L863" s="272" t="s">
        <v>368</v>
      </c>
      <c r="M863" s="272" t="s">
        <v>367</v>
      </c>
      <c r="N863" s="272" t="s">
        <v>367</v>
      </c>
      <c r="O863" s="272" t="s">
        <v>367</v>
      </c>
      <c r="P863" s="272" t="s">
        <v>367</v>
      </c>
      <c r="Q863" s="272" t="s">
        <v>367</v>
      </c>
      <c r="R863" s="272" t="s">
        <v>367</v>
      </c>
      <c r="S863" s="272" t="s">
        <v>367</v>
      </c>
      <c r="T863" s="272" t="s">
        <v>367</v>
      </c>
      <c r="U863" s="272" t="s">
        <v>367</v>
      </c>
      <c r="V863" s="272" t="s">
        <v>367</v>
      </c>
      <c r="W863" s="272"/>
      <c r="X863" s="272"/>
      <c r="Y863" s="272"/>
      <c r="Z863" s="272"/>
      <c r="AA863" s="272"/>
      <c r="AB863" s="272"/>
      <c r="AC863" s="272"/>
      <c r="AD863" s="272"/>
      <c r="AE863" s="272"/>
      <c r="AF863" s="272"/>
      <c r="AG863" s="272"/>
      <c r="AH863" s="272"/>
      <c r="AI863" s="272"/>
      <c r="AJ863" s="272"/>
      <c r="AK863" s="272"/>
      <c r="AL863" s="272"/>
      <c r="AM863" s="272"/>
      <c r="AN863" s="272"/>
      <c r="AO863" s="272"/>
      <c r="AP863" s="272"/>
      <c r="AQ863" s="272"/>
    </row>
    <row r="864" spans="1:43">
      <c r="A864" s="272">
        <v>209475</v>
      </c>
      <c r="B864" s="252" t="s">
        <v>81</v>
      </c>
      <c r="C864" s="272" t="s">
        <v>368</v>
      </c>
      <c r="D864" s="272" t="s">
        <v>368</v>
      </c>
      <c r="E864" s="272" t="s">
        <v>368</v>
      </c>
      <c r="F864" s="272" t="s">
        <v>368</v>
      </c>
      <c r="G864" s="272" t="s">
        <v>368</v>
      </c>
      <c r="H864" s="272" t="s">
        <v>366</v>
      </c>
      <c r="I864" s="272" t="s">
        <v>368</v>
      </c>
      <c r="J864" s="272" t="s">
        <v>368</v>
      </c>
      <c r="K864" s="272" t="s">
        <v>366</v>
      </c>
      <c r="L864" s="272" t="s">
        <v>368</v>
      </c>
      <c r="M864" s="272" t="s">
        <v>366</v>
      </c>
      <c r="N864" s="272" t="s">
        <v>366</v>
      </c>
      <c r="O864" s="272" t="s">
        <v>366</v>
      </c>
      <c r="P864" s="272" t="s">
        <v>368</v>
      </c>
      <c r="Q864" s="272" t="s">
        <v>366</v>
      </c>
      <c r="R864" s="272" t="s">
        <v>368</v>
      </c>
      <c r="S864" s="272" t="s">
        <v>366</v>
      </c>
      <c r="T864" s="272" t="s">
        <v>368</v>
      </c>
      <c r="U864" s="272" t="s">
        <v>366</v>
      </c>
      <c r="V864" s="272" t="s">
        <v>366</v>
      </c>
      <c r="W864" s="272"/>
      <c r="X864" s="272"/>
      <c r="Y864" s="272"/>
      <c r="Z864" s="272"/>
      <c r="AA864" s="272"/>
      <c r="AB864" s="272"/>
      <c r="AC864" s="272"/>
      <c r="AD864" s="272"/>
      <c r="AE864" s="272"/>
      <c r="AF864" s="272"/>
      <c r="AG864" s="272"/>
      <c r="AH864" s="272"/>
      <c r="AI864" s="272"/>
      <c r="AJ864" s="272"/>
      <c r="AK864" s="272"/>
      <c r="AL864" s="272"/>
      <c r="AM864" s="272"/>
      <c r="AN864" s="272"/>
      <c r="AO864" s="272"/>
      <c r="AP864" s="272"/>
      <c r="AQ864" s="272"/>
    </row>
    <row r="865" spans="1:43">
      <c r="A865" s="272">
        <v>209471</v>
      </c>
      <c r="B865" s="252" t="s">
        <v>81</v>
      </c>
      <c r="C865" s="272" t="s">
        <v>366</v>
      </c>
      <c r="D865" s="272" t="s">
        <v>368</v>
      </c>
      <c r="E865" s="272" t="s">
        <v>368</v>
      </c>
      <c r="F865" s="272" t="s">
        <v>367</v>
      </c>
      <c r="G865" s="272" t="s">
        <v>368</v>
      </c>
      <c r="H865" s="272" t="s">
        <v>368</v>
      </c>
      <c r="I865" s="272" t="s">
        <v>368</v>
      </c>
      <c r="J865" s="272" t="s">
        <v>367</v>
      </c>
      <c r="K865" s="272" t="s">
        <v>367</v>
      </c>
      <c r="L865" s="272" t="s">
        <v>368</v>
      </c>
      <c r="M865" s="272" t="s">
        <v>367</v>
      </c>
      <c r="N865" s="272" t="s">
        <v>367</v>
      </c>
      <c r="O865" s="272" t="s">
        <v>367</v>
      </c>
      <c r="P865" s="272" t="s">
        <v>367</v>
      </c>
      <c r="Q865" s="272" t="s">
        <v>367</v>
      </c>
      <c r="R865" s="272" t="s">
        <v>367</v>
      </c>
      <c r="S865" s="272" t="s">
        <v>367</v>
      </c>
      <c r="T865" s="272" t="s">
        <v>367</v>
      </c>
      <c r="U865" s="272" t="s">
        <v>367</v>
      </c>
      <c r="V865" s="272" t="s">
        <v>367</v>
      </c>
      <c r="W865" s="272"/>
      <c r="X865" s="272"/>
      <c r="Y865" s="272"/>
      <c r="Z865" s="272"/>
      <c r="AA865" s="272"/>
      <c r="AB865" s="272"/>
      <c r="AC865" s="272"/>
      <c r="AD865" s="272"/>
      <c r="AE865" s="272"/>
      <c r="AF865" s="272"/>
      <c r="AG865" s="272"/>
      <c r="AH865" s="272"/>
      <c r="AI865" s="272"/>
      <c r="AJ865" s="272"/>
      <c r="AK865" s="272"/>
      <c r="AL865" s="272"/>
      <c r="AM865" s="272"/>
      <c r="AN865" s="272"/>
      <c r="AO865" s="272"/>
      <c r="AP865" s="272"/>
      <c r="AQ865" s="272"/>
    </row>
    <row r="866" spans="1:43">
      <c r="A866" s="272">
        <v>209469</v>
      </c>
      <c r="B866" s="252" t="s">
        <v>81</v>
      </c>
      <c r="C866" s="272" t="s">
        <v>368</v>
      </c>
      <c r="D866" s="272" t="s">
        <v>368</v>
      </c>
      <c r="E866" s="272" t="s">
        <v>368</v>
      </c>
      <c r="F866" s="272" t="s">
        <v>368</v>
      </c>
      <c r="G866" s="272" t="s">
        <v>368</v>
      </c>
      <c r="H866" s="272" t="s">
        <v>368</v>
      </c>
      <c r="I866" s="272" t="s">
        <v>368</v>
      </c>
      <c r="J866" s="272" t="s">
        <v>368</v>
      </c>
      <c r="K866" s="272" t="s">
        <v>366</v>
      </c>
      <c r="L866" s="272" t="s">
        <v>368</v>
      </c>
      <c r="M866" s="272" t="s">
        <v>368</v>
      </c>
      <c r="N866" s="272" t="s">
        <v>368</v>
      </c>
      <c r="O866" s="272" t="s">
        <v>368</v>
      </c>
      <c r="P866" s="272" t="s">
        <v>368</v>
      </c>
      <c r="Q866" s="272" t="s">
        <v>368</v>
      </c>
      <c r="R866" s="272" t="s">
        <v>367</v>
      </c>
      <c r="S866" s="272" t="s">
        <v>367</v>
      </c>
      <c r="T866" s="272" t="s">
        <v>367</v>
      </c>
      <c r="U866" s="272" t="s">
        <v>367</v>
      </c>
      <c r="V866" s="272" t="s">
        <v>367</v>
      </c>
      <c r="W866" s="272"/>
      <c r="X866" s="272"/>
      <c r="Y866" s="272"/>
      <c r="Z866" s="272"/>
      <c r="AA866" s="272"/>
      <c r="AB866" s="272"/>
      <c r="AC866" s="272"/>
      <c r="AD866" s="272"/>
      <c r="AE866" s="272"/>
      <c r="AF866" s="272"/>
      <c r="AG866" s="272"/>
      <c r="AH866" s="272"/>
      <c r="AI866" s="272"/>
      <c r="AJ866" s="272"/>
      <c r="AK866" s="272"/>
      <c r="AL866" s="272"/>
      <c r="AM866" s="272"/>
      <c r="AN866" s="272"/>
      <c r="AO866" s="272"/>
      <c r="AP866" s="272"/>
      <c r="AQ866" s="272"/>
    </row>
    <row r="867" spans="1:43">
      <c r="A867" s="272">
        <v>209464</v>
      </c>
      <c r="B867" s="252" t="s">
        <v>81</v>
      </c>
      <c r="C867" s="272" t="s">
        <v>367</v>
      </c>
      <c r="D867" s="272" t="s">
        <v>368</v>
      </c>
      <c r="E867" s="272" t="s">
        <v>368</v>
      </c>
      <c r="F867" s="272" t="s">
        <v>366</v>
      </c>
      <c r="G867" s="272" t="s">
        <v>368</v>
      </c>
      <c r="H867" s="272" t="s">
        <v>368</v>
      </c>
      <c r="I867" s="272" t="s">
        <v>368</v>
      </c>
      <c r="J867" s="272" t="s">
        <v>367</v>
      </c>
      <c r="K867" s="272" t="s">
        <v>368</v>
      </c>
      <c r="L867" s="272" t="s">
        <v>368</v>
      </c>
      <c r="M867" s="272" t="s">
        <v>366</v>
      </c>
      <c r="N867" s="272" t="s">
        <v>368</v>
      </c>
      <c r="O867" s="272" t="s">
        <v>368</v>
      </c>
      <c r="P867" s="272" t="s">
        <v>368</v>
      </c>
      <c r="Q867" s="272" t="s">
        <v>367</v>
      </c>
      <c r="R867" s="272" t="s">
        <v>368</v>
      </c>
      <c r="S867" s="272" t="s">
        <v>367</v>
      </c>
      <c r="T867" s="272" t="s">
        <v>367</v>
      </c>
      <c r="U867" s="272" t="s">
        <v>368</v>
      </c>
      <c r="V867" s="272" t="s">
        <v>367</v>
      </c>
      <c r="W867" s="272"/>
      <c r="X867" s="272"/>
      <c r="Y867" s="272"/>
      <c r="Z867" s="272"/>
      <c r="AA867" s="272"/>
      <c r="AB867" s="272"/>
      <c r="AC867" s="272"/>
      <c r="AD867" s="272"/>
      <c r="AE867" s="272"/>
      <c r="AF867" s="272"/>
      <c r="AG867" s="272"/>
      <c r="AH867" s="272"/>
      <c r="AI867" s="272"/>
      <c r="AJ867" s="272"/>
      <c r="AK867" s="272"/>
      <c r="AL867" s="272"/>
      <c r="AM867" s="272"/>
      <c r="AN867" s="272"/>
      <c r="AO867" s="272"/>
      <c r="AP867" s="272"/>
      <c r="AQ867" s="272"/>
    </row>
    <row r="868" spans="1:43">
      <c r="A868" s="272">
        <v>209439</v>
      </c>
      <c r="B868" s="252" t="s">
        <v>81</v>
      </c>
      <c r="C868" s="272" t="s">
        <v>368</v>
      </c>
      <c r="D868" s="272" t="s">
        <v>368</v>
      </c>
      <c r="E868" s="272" t="s">
        <v>366</v>
      </c>
      <c r="F868" s="272" t="s">
        <v>366</v>
      </c>
      <c r="G868" s="272" t="s">
        <v>368</v>
      </c>
      <c r="H868" s="272" t="s">
        <v>368</v>
      </c>
      <c r="I868" s="272" t="s">
        <v>368</v>
      </c>
      <c r="J868" s="272" t="s">
        <v>366</v>
      </c>
      <c r="K868" s="272" t="s">
        <v>368</v>
      </c>
      <c r="L868" s="272" t="s">
        <v>368</v>
      </c>
      <c r="M868" s="272" t="s">
        <v>366</v>
      </c>
      <c r="N868" s="272" t="s">
        <v>366</v>
      </c>
      <c r="O868" s="272" t="s">
        <v>366</v>
      </c>
      <c r="P868" s="272" t="s">
        <v>366</v>
      </c>
      <c r="Q868" s="272" t="s">
        <v>368</v>
      </c>
      <c r="R868" s="272" t="s">
        <v>366</v>
      </c>
      <c r="S868" s="272" t="s">
        <v>366</v>
      </c>
      <c r="T868" s="272" t="s">
        <v>366</v>
      </c>
      <c r="U868" s="272" t="s">
        <v>366</v>
      </c>
      <c r="V868" s="272" t="s">
        <v>366</v>
      </c>
      <c r="W868" s="272"/>
      <c r="X868" s="272"/>
      <c r="Y868" s="272"/>
      <c r="Z868" s="272"/>
      <c r="AA868" s="272"/>
      <c r="AB868" s="272"/>
      <c r="AC868" s="272"/>
      <c r="AD868" s="272"/>
      <c r="AE868" s="272"/>
      <c r="AF868" s="272"/>
      <c r="AG868" s="272"/>
      <c r="AH868" s="272"/>
      <c r="AI868" s="272"/>
      <c r="AJ868" s="272"/>
      <c r="AK868" s="272"/>
      <c r="AL868" s="272"/>
      <c r="AM868" s="272"/>
      <c r="AN868" s="272"/>
      <c r="AO868" s="272"/>
      <c r="AP868" s="272"/>
      <c r="AQ868" s="272"/>
    </row>
    <row r="869" spans="1:43">
      <c r="A869" s="272">
        <v>209429</v>
      </c>
      <c r="B869" s="252" t="s">
        <v>81</v>
      </c>
      <c r="C869" s="272" t="s">
        <v>366</v>
      </c>
      <c r="D869" s="272" t="s">
        <v>368</v>
      </c>
      <c r="E869" s="272" t="s">
        <v>368</v>
      </c>
      <c r="F869" s="272" t="s">
        <v>367</v>
      </c>
      <c r="G869" s="272" t="s">
        <v>367</v>
      </c>
      <c r="H869" s="272" t="s">
        <v>368</v>
      </c>
      <c r="I869" s="272" t="s">
        <v>366</v>
      </c>
      <c r="J869" s="272" t="s">
        <v>366</v>
      </c>
      <c r="K869" s="272" t="s">
        <v>366</v>
      </c>
      <c r="L869" s="272" t="s">
        <v>368</v>
      </c>
      <c r="M869" s="272" t="s">
        <v>366</v>
      </c>
      <c r="N869" s="272" t="s">
        <v>366</v>
      </c>
      <c r="O869" s="272" t="s">
        <v>367</v>
      </c>
      <c r="P869" s="272" t="s">
        <v>367</v>
      </c>
      <c r="Q869" s="272" t="s">
        <v>367</v>
      </c>
      <c r="R869" s="272" t="s">
        <v>367</v>
      </c>
      <c r="S869" s="272" t="s">
        <v>367</v>
      </c>
      <c r="T869" s="272" t="s">
        <v>367</v>
      </c>
      <c r="U869" s="272" t="s">
        <v>367</v>
      </c>
      <c r="V869" s="272" t="s">
        <v>367</v>
      </c>
      <c r="W869" s="272"/>
      <c r="X869" s="272"/>
      <c r="Y869" s="272"/>
      <c r="Z869" s="272"/>
      <c r="AA869" s="272"/>
      <c r="AB869" s="272"/>
      <c r="AC869" s="272"/>
      <c r="AD869" s="272"/>
      <c r="AE869" s="272"/>
      <c r="AF869" s="272"/>
      <c r="AG869" s="272"/>
      <c r="AH869" s="272"/>
      <c r="AI869" s="272"/>
      <c r="AJ869" s="272"/>
      <c r="AK869" s="272"/>
      <c r="AL869" s="272"/>
      <c r="AM869" s="272"/>
      <c r="AN869" s="272"/>
      <c r="AO869" s="272"/>
      <c r="AP869" s="272"/>
      <c r="AQ869" s="272"/>
    </row>
    <row r="870" spans="1:43">
      <c r="A870" s="272">
        <v>209408</v>
      </c>
      <c r="B870" s="252" t="s">
        <v>81</v>
      </c>
      <c r="C870" s="272" t="s">
        <v>368</v>
      </c>
      <c r="D870" s="272" t="s">
        <v>368</v>
      </c>
      <c r="E870" s="272" t="s">
        <v>368</v>
      </c>
      <c r="F870" s="272" t="s">
        <v>368</v>
      </c>
      <c r="G870" s="272" t="s">
        <v>367</v>
      </c>
      <c r="H870" s="272" t="s">
        <v>367</v>
      </c>
      <c r="I870" s="272" t="s">
        <v>368</v>
      </c>
      <c r="J870" s="272" t="s">
        <v>368</v>
      </c>
      <c r="K870" s="272" t="s">
        <v>368</v>
      </c>
      <c r="L870" s="272" t="s">
        <v>368</v>
      </c>
      <c r="M870" s="272" t="s">
        <v>367</v>
      </c>
      <c r="N870" s="272" t="s">
        <v>367</v>
      </c>
      <c r="O870" s="272" t="s">
        <v>367</v>
      </c>
      <c r="P870" s="272" t="s">
        <v>367</v>
      </c>
      <c r="Q870" s="272" t="s">
        <v>367</v>
      </c>
      <c r="R870" s="272" t="s">
        <v>367</v>
      </c>
      <c r="S870" s="272" t="s">
        <v>367</v>
      </c>
      <c r="T870" s="272" t="s">
        <v>367</v>
      </c>
      <c r="U870" s="272" t="s">
        <v>367</v>
      </c>
      <c r="V870" s="272" t="s">
        <v>367</v>
      </c>
      <c r="W870" s="272"/>
      <c r="X870" s="272"/>
      <c r="Y870" s="272"/>
      <c r="Z870" s="272"/>
      <c r="AA870" s="272"/>
      <c r="AB870" s="272"/>
      <c r="AC870" s="272"/>
      <c r="AD870" s="272"/>
      <c r="AE870" s="272"/>
      <c r="AF870" s="272"/>
      <c r="AG870" s="272"/>
      <c r="AH870" s="272"/>
      <c r="AI870" s="272"/>
      <c r="AJ870" s="272"/>
      <c r="AK870" s="272"/>
      <c r="AL870" s="272"/>
      <c r="AM870" s="272"/>
      <c r="AN870" s="272"/>
      <c r="AO870" s="272"/>
      <c r="AP870" s="272"/>
      <c r="AQ870" s="272"/>
    </row>
    <row r="871" spans="1:43">
      <c r="A871" s="272">
        <v>209399</v>
      </c>
      <c r="B871" s="252" t="s">
        <v>81</v>
      </c>
      <c r="C871" s="272" t="s">
        <v>368</v>
      </c>
      <c r="D871" s="272" t="s">
        <v>368</v>
      </c>
      <c r="E871" s="272" t="s">
        <v>368</v>
      </c>
      <c r="F871" s="272" t="s">
        <v>368</v>
      </c>
      <c r="G871" s="272" t="s">
        <v>368</v>
      </c>
      <c r="H871" s="272" t="s">
        <v>368</v>
      </c>
      <c r="I871" s="272" t="s">
        <v>368</v>
      </c>
      <c r="J871" s="272" t="s">
        <v>368</v>
      </c>
      <c r="K871" s="272" t="s">
        <v>368</v>
      </c>
      <c r="L871" s="272" t="s">
        <v>368</v>
      </c>
      <c r="M871" s="272" t="s">
        <v>366</v>
      </c>
      <c r="N871" s="272" t="s">
        <v>366</v>
      </c>
      <c r="O871" s="272" t="s">
        <v>366</v>
      </c>
      <c r="P871" s="272" t="s">
        <v>366</v>
      </c>
      <c r="Q871" s="272" t="s">
        <v>366</v>
      </c>
      <c r="R871" s="272" t="s">
        <v>367</v>
      </c>
      <c r="S871" s="272" t="s">
        <v>367</v>
      </c>
      <c r="T871" s="272" t="s">
        <v>367</v>
      </c>
      <c r="U871" s="272" t="s">
        <v>367</v>
      </c>
      <c r="V871" s="272" t="s">
        <v>367</v>
      </c>
      <c r="W871" s="272"/>
      <c r="X871" s="272"/>
      <c r="Y871" s="272"/>
      <c r="Z871" s="272"/>
      <c r="AA871" s="272"/>
      <c r="AB871" s="272"/>
      <c r="AC871" s="272"/>
      <c r="AD871" s="272"/>
      <c r="AE871" s="272"/>
      <c r="AF871" s="272"/>
      <c r="AG871" s="272"/>
      <c r="AH871" s="272"/>
      <c r="AI871" s="272"/>
      <c r="AJ871" s="272"/>
      <c r="AK871" s="272"/>
      <c r="AL871" s="272"/>
      <c r="AM871" s="272"/>
      <c r="AN871" s="272"/>
      <c r="AO871" s="272"/>
      <c r="AP871" s="272"/>
      <c r="AQ871" s="272"/>
    </row>
    <row r="872" spans="1:43">
      <c r="A872" s="272">
        <v>209385</v>
      </c>
      <c r="B872" s="252" t="s">
        <v>81</v>
      </c>
      <c r="C872" s="272" t="s">
        <v>368</v>
      </c>
      <c r="D872" s="272" t="s">
        <v>368</v>
      </c>
      <c r="E872" s="272" t="s">
        <v>366</v>
      </c>
      <c r="F872" s="272" t="s">
        <v>368</v>
      </c>
      <c r="G872" s="272" t="s">
        <v>368</v>
      </c>
      <c r="H872" s="272" t="s">
        <v>367</v>
      </c>
      <c r="I872" s="272" t="s">
        <v>368</v>
      </c>
      <c r="J872" s="272" t="s">
        <v>368</v>
      </c>
      <c r="K872" s="272" t="s">
        <v>368</v>
      </c>
      <c r="L872" s="272" t="s">
        <v>368</v>
      </c>
      <c r="M872" s="272" t="s">
        <v>368</v>
      </c>
      <c r="N872" s="272" t="s">
        <v>368</v>
      </c>
      <c r="O872" s="272" t="s">
        <v>368</v>
      </c>
      <c r="P872" s="272" t="s">
        <v>367</v>
      </c>
      <c r="Q872" s="272" t="s">
        <v>368</v>
      </c>
      <c r="R872" s="272" t="s">
        <v>367</v>
      </c>
      <c r="S872" s="272" t="s">
        <v>368</v>
      </c>
      <c r="T872" s="272" t="s">
        <v>367</v>
      </c>
      <c r="U872" s="272" t="s">
        <v>367</v>
      </c>
      <c r="V872" s="272" t="s">
        <v>367</v>
      </c>
      <c r="W872" s="272"/>
      <c r="X872" s="272"/>
      <c r="Y872" s="272"/>
      <c r="Z872" s="272"/>
      <c r="AA872" s="272"/>
      <c r="AB872" s="272"/>
      <c r="AC872" s="272"/>
      <c r="AD872" s="272"/>
      <c r="AE872" s="272"/>
      <c r="AF872" s="272"/>
      <c r="AG872" s="272"/>
      <c r="AH872" s="272"/>
      <c r="AI872" s="272"/>
      <c r="AJ872" s="272"/>
      <c r="AK872" s="272"/>
      <c r="AL872" s="272"/>
      <c r="AM872" s="272"/>
      <c r="AN872" s="272"/>
      <c r="AO872" s="272"/>
      <c r="AP872" s="272"/>
      <c r="AQ872" s="272"/>
    </row>
    <row r="873" spans="1:43">
      <c r="A873" s="272">
        <v>209377</v>
      </c>
      <c r="B873" s="252" t="s">
        <v>81</v>
      </c>
      <c r="C873" s="272" t="s">
        <v>366</v>
      </c>
      <c r="D873" s="272" t="s">
        <v>368</v>
      </c>
      <c r="E873" s="272" t="s">
        <v>368</v>
      </c>
      <c r="F873" s="272" t="s">
        <v>366</v>
      </c>
      <c r="G873" s="272" t="s">
        <v>368</v>
      </c>
      <c r="H873" s="272" t="s">
        <v>368</v>
      </c>
      <c r="I873" s="272" t="s">
        <v>366</v>
      </c>
      <c r="J873" s="272" t="s">
        <v>367</v>
      </c>
      <c r="K873" s="272" t="s">
        <v>366</v>
      </c>
      <c r="L873" s="272" t="s">
        <v>366</v>
      </c>
      <c r="M873" s="272" t="s">
        <v>368</v>
      </c>
      <c r="N873" s="272" t="s">
        <v>368</v>
      </c>
      <c r="O873" s="272" t="s">
        <v>366</v>
      </c>
      <c r="P873" s="272" t="s">
        <v>366</v>
      </c>
      <c r="Q873" s="272" t="s">
        <v>366</v>
      </c>
      <c r="R873" s="272" t="s">
        <v>366</v>
      </c>
      <c r="S873" s="272" t="s">
        <v>366</v>
      </c>
      <c r="T873" s="272" t="s">
        <v>366</v>
      </c>
      <c r="U873" s="272" t="s">
        <v>366</v>
      </c>
      <c r="V873" s="272" t="s">
        <v>368</v>
      </c>
      <c r="W873" s="272"/>
      <c r="X873" s="272"/>
      <c r="Y873" s="272"/>
      <c r="Z873" s="272"/>
      <c r="AA873" s="272"/>
      <c r="AB873" s="272"/>
      <c r="AC873" s="272"/>
      <c r="AD873" s="272"/>
      <c r="AE873" s="272"/>
      <c r="AF873" s="272"/>
      <c r="AG873" s="272"/>
      <c r="AH873" s="272"/>
      <c r="AI873" s="272"/>
      <c r="AJ873" s="272"/>
      <c r="AK873" s="272"/>
      <c r="AL873" s="272"/>
      <c r="AM873" s="272"/>
      <c r="AN873" s="272"/>
      <c r="AO873" s="272"/>
      <c r="AP873" s="272"/>
      <c r="AQ873" s="272"/>
    </row>
    <row r="874" spans="1:43">
      <c r="A874" s="272">
        <v>209373</v>
      </c>
      <c r="B874" s="252" t="s">
        <v>81</v>
      </c>
      <c r="C874" s="272" t="s">
        <v>368</v>
      </c>
      <c r="D874" s="272" t="s">
        <v>366</v>
      </c>
      <c r="E874" s="272" t="s">
        <v>368</v>
      </c>
      <c r="F874" s="272" t="s">
        <v>368</v>
      </c>
      <c r="G874" s="272" t="s">
        <v>368</v>
      </c>
      <c r="H874" s="272" t="s">
        <v>367</v>
      </c>
      <c r="I874" s="272" t="s">
        <v>368</v>
      </c>
      <c r="J874" s="272" t="s">
        <v>367</v>
      </c>
      <c r="K874" s="272" t="s">
        <v>368</v>
      </c>
      <c r="L874" s="272" t="s">
        <v>368</v>
      </c>
      <c r="M874" s="272" t="s">
        <v>366</v>
      </c>
      <c r="N874" s="272" t="s">
        <v>366</v>
      </c>
      <c r="O874" s="272" t="s">
        <v>366</v>
      </c>
      <c r="P874" s="272" t="s">
        <v>367</v>
      </c>
      <c r="Q874" s="272" t="s">
        <v>366</v>
      </c>
      <c r="R874" s="272" t="s">
        <v>367</v>
      </c>
      <c r="S874" s="272" t="s">
        <v>366</v>
      </c>
      <c r="T874" s="272" t="s">
        <v>366</v>
      </c>
      <c r="U874" s="272" t="s">
        <v>366</v>
      </c>
      <c r="V874" s="272" t="s">
        <v>366</v>
      </c>
      <c r="W874" s="272"/>
      <c r="X874" s="272"/>
      <c r="Y874" s="272"/>
      <c r="Z874" s="272"/>
      <c r="AA874" s="272"/>
      <c r="AB874" s="272"/>
      <c r="AC874" s="272"/>
      <c r="AD874" s="272"/>
      <c r="AE874" s="272"/>
      <c r="AF874" s="272"/>
      <c r="AG874" s="272"/>
      <c r="AH874" s="272"/>
      <c r="AI874" s="272"/>
      <c r="AJ874" s="272"/>
      <c r="AK874" s="272"/>
      <c r="AL874" s="272"/>
      <c r="AM874" s="272"/>
      <c r="AN874" s="272"/>
      <c r="AO874" s="272"/>
      <c r="AP874" s="272"/>
      <c r="AQ874" s="272"/>
    </row>
    <row r="875" spans="1:43">
      <c r="A875" s="272">
        <v>209365</v>
      </c>
      <c r="B875" s="252" t="s">
        <v>81</v>
      </c>
      <c r="C875" s="272" t="s">
        <v>368</v>
      </c>
      <c r="D875" s="272" t="s">
        <v>368</v>
      </c>
      <c r="E875" s="272" t="s">
        <v>368</v>
      </c>
      <c r="F875" s="272" t="s">
        <v>366</v>
      </c>
      <c r="G875" s="272" t="s">
        <v>366</v>
      </c>
      <c r="H875" s="272" t="s">
        <v>368</v>
      </c>
      <c r="I875" s="272" t="s">
        <v>367</v>
      </c>
      <c r="J875" s="272" t="s">
        <v>368</v>
      </c>
      <c r="K875" s="272" t="s">
        <v>367</v>
      </c>
      <c r="L875" s="272" t="s">
        <v>367</v>
      </c>
      <c r="M875" s="272" t="s">
        <v>367</v>
      </c>
      <c r="N875" s="272" t="s">
        <v>367</v>
      </c>
      <c r="O875" s="272" t="s">
        <v>367</v>
      </c>
      <c r="P875" s="272" t="s">
        <v>367</v>
      </c>
      <c r="Q875" s="272" t="s">
        <v>367</v>
      </c>
      <c r="R875" s="272" t="s">
        <v>367</v>
      </c>
      <c r="S875" s="272" t="s">
        <v>367</v>
      </c>
      <c r="T875" s="272" t="s">
        <v>367</v>
      </c>
      <c r="U875" s="272" t="s">
        <v>367</v>
      </c>
      <c r="V875" s="272" t="s">
        <v>367</v>
      </c>
      <c r="W875" s="272"/>
      <c r="X875" s="272"/>
      <c r="Y875" s="272"/>
      <c r="Z875" s="272"/>
      <c r="AA875" s="272"/>
      <c r="AB875" s="272"/>
      <c r="AC875" s="272"/>
      <c r="AD875" s="272"/>
      <c r="AE875" s="272"/>
      <c r="AF875" s="272"/>
      <c r="AG875" s="272"/>
      <c r="AH875" s="272"/>
      <c r="AI875" s="272"/>
      <c r="AJ875" s="272"/>
      <c r="AK875" s="272"/>
      <c r="AL875" s="272"/>
      <c r="AM875" s="272"/>
      <c r="AN875" s="272"/>
      <c r="AO875" s="272"/>
      <c r="AP875" s="272"/>
      <c r="AQ875" s="272"/>
    </row>
    <row r="876" spans="1:43">
      <c r="A876" s="272">
        <v>209338</v>
      </c>
      <c r="B876" s="252" t="s">
        <v>81</v>
      </c>
      <c r="C876" s="272" t="s">
        <v>367</v>
      </c>
      <c r="D876" s="272" t="s">
        <v>368</v>
      </c>
      <c r="E876" s="272" t="s">
        <v>368</v>
      </c>
      <c r="F876" s="272" t="s">
        <v>368</v>
      </c>
      <c r="G876" s="272" t="s">
        <v>368</v>
      </c>
      <c r="H876" s="272" t="s">
        <v>368</v>
      </c>
      <c r="I876" s="272" t="s">
        <v>367</v>
      </c>
      <c r="J876" s="272" t="s">
        <v>367</v>
      </c>
      <c r="K876" s="272" t="s">
        <v>368</v>
      </c>
      <c r="L876" s="272" t="s">
        <v>368</v>
      </c>
      <c r="M876" s="272" t="s">
        <v>367</v>
      </c>
      <c r="N876" s="272" t="s">
        <v>368</v>
      </c>
      <c r="O876" s="272" t="s">
        <v>368</v>
      </c>
      <c r="P876" s="272" t="s">
        <v>368</v>
      </c>
      <c r="Q876" s="272" t="s">
        <v>367</v>
      </c>
      <c r="R876" s="272" t="s">
        <v>367</v>
      </c>
      <c r="S876" s="272" t="s">
        <v>367</v>
      </c>
      <c r="T876" s="272" t="s">
        <v>367</v>
      </c>
      <c r="U876" s="272" t="s">
        <v>367</v>
      </c>
      <c r="V876" s="272" t="s">
        <v>367</v>
      </c>
      <c r="W876" s="272"/>
      <c r="X876" s="272"/>
      <c r="Y876" s="272"/>
      <c r="Z876" s="272"/>
      <c r="AA876" s="272"/>
      <c r="AB876" s="272"/>
      <c r="AC876" s="272"/>
      <c r="AD876" s="272"/>
      <c r="AE876" s="272"/>
      <c r="AF876" s="272"/>
      <c r="AG876" s="272"/>
      <c r="AH876" s="272"/>
      <c r="AI876" s="272"/>
      <c r="AJ876" s="272"/>
      <c r="AK876" s="272"/>
      <c r="AL876" s="272"/>
      <c r="AM876" s="272"/>
      <c r="AN876" s="272"/>
      <c r="AO876" s="272"/>
      <c r="AP876" s="272"/>
      <c r="AQ876" s="272"/>
    </row>
    <row r="877" spans="1:43">
      <c r="A877" s="272">
        <v>209335</v>
      </c>
      <c r="B877" s="252" t="s">
        <v>81</v>
      </c>
      <c r="C877" s="272" t="s">
        <v>366</v>
      </c>
      <c r="D877" s="272" t="s">
        <v>366</v>
      </c>
      <c r="E877" s="272" t="s">
        <v>366</v>
      </c>
      <c r="F877" s="272" t="s">
        <v>366</v>
      </c>
      <c r="G877" s="272" t="s">
        <v>368</v>
      </c>
      <c r="H877" s="272" t="s">
        <v>368</v>
      </c>
      <c r="I877" s="272" t="s">
        <v>368</v>
      </c>
      <c r="J877" s="272" t="s">
        <v>367</v>
      </c>
      <c r="K877" s="272" t="s">
        <v>366</v>
      </c>
      <c r="L877" s="272" t="s">
        <v>366</v>
      </c>
      <c r="M877" s="272" t="s">
        <v>366</v>
      </c>
      <c r="N877" s="272" t="s">
        <v>366</v>
      </c>
      <c r="O877" s="272" t="s">
        <v>366</v>
      </c>
      <c r="P877" s="272" t="s">
        <v>368</v>
      </c>
      <c r="Q877" s="272" t="s">
        <v>366</v>
      </c>
      <c r="R877" s="272" t="s">
        <v>368</v>
      </c>
      <c r="S877" s="272" t="s">
        <v>367</v>
      </c>
      <c r="T877" s="272" t="s">
        <v>367</v>
      </c>
      <c r="U877" s="272" t="s">
        <v>367</v>
      </c>
      <c r="V877" s="272" t="s">
        <v>368</v>
      </c>
      <c r="W877" s="272"/>
      <c r="X877" s="272"/>
      <c r="Y877" s="272"/>
      <c r="Z877" s="272"/>
      <c r="AA877" s="272"/>
      <c r="AB877" s="272"/>
      <c r="AC877" s="272"/>
      <c r="AD877" s="272"/>
      <c r="AE877" s="272"/>
      <c r="AF877" s="272"/>
      <c r="AG877" s="272"/>
      <c r="AH877" s="272"/>
      <c r="AI877" s="272"/>
      <c r="AJ877" s="272"/>
      <c r="AK877" s="272"/>
      <c r="AL877" s="272"/>
      <c r="AM877" s="272"/>
      <c r="AN877" s="272"/>
      <c r="AO877" s="272"/>
      <c r="AP877" s="272"/>
      <c r="AQ877" s="272"/>
    </row>
    <row r="878" spans="1:43">
      <c r="A878" s="272">
        <v>209329</v>
      </c>
      <c r="B878" s="252" t="s">
        <v>81</v>
      </c>
      <c r="C878" s="272" t="s">
        <v>366</v>
      </c>
      <c r="D878" s="272" t="s">
        <v>366</v>
      </c>
      <c r="E878" s="272" t="s">
        <v>368</v>
      </c>
      <c r="F878" s="272" t="s">
        <v>366</v>
      </c>
      <c r="G878" s="272" t="s">
        <v>368</v>
      </c>
      <c r="H878" s="272" t="s">
        <v>367</v>
      </c>
      <c r="I878" s="272" t="s">
        <v>368</v>
      </c>
      <c r="J878" s="272" t="s">
        <v>367</v>
      </c>
      <c r="K878" s="272" t="s">
        <v>366</v>
      </c>
      <c r="L878" s="272" t="s">
        <v>368</v>
      </c>
      <c r="M878" s="272" t="s">
        <v>366</v>
      </c>
      <c r="N878" s="272" t="s">
        <v>368</v>
      </c>
      <c r="O878" s="272" t="s">
        <v>368</v>
      </c>
      <c r="P878" s="272" t="s">
        <v>367</v>
      </c>
      <c r="Q878" s="272" t="s">
        <v>366</v>
      </c>
      <c r="R878" s="272" t="s">
        <v>367</v>
      </c>
      <c r="S878" s="272" t="s">
        <v>368</v>
      </c>
      <c r="T878" s="272" t="s">
        <v>368</v>
      </c>
      <c r="U878" s="272" t="s">
        <v>366</v>
      </c>
      <c r="V878" s="272" t="s">
        <v>368</v>
      </c>
      <c r="W878" s="272"/>
      <c r="X878" s="272"/>
      <c r="Y878" s="272"/>
      <c r="Z878" s="272"/>
      <c r="AA878" s="272"/>
      <c r="AB878" s="272"/>
      <c r="AC878" s="272"/>
      <c r="AD878" s="272"/>
      <c r="AE878" s="272"/>
      <c r="AF878" s="272"/>
      <c r="AG878" s="272"/>
      <c r="AH878" s="272"/>
      <c r="AI878" s="272"/>
      <c r="AJ878" s="272"/>
      <c r="AK878" s="272"/>
      <c r="AL878" s="272"/>
      <c r="AM878" s="272"/>
      <c r="AN878" s="272"/>
      <c r="AO878" s="272"/>
      <c r="AP878" s="272"/>
      <c r="AQ878" s="272"/>
    </row>
    <row r="879" spans="1:43">
      <c r="A879" s="272">
        <v>209319</v>
      </c>
      <c r="B879" s="252" t="s">
        <v>81</v>
      </c>
      <c r="C879" s="272" t="s">
        <v>366</v>
      </c>
      <c r="D879" s="272" t="s">
        <v>368</v>
      </c>
      <c r="E879" s="272" t="s">
        <v>368</v>
      </c>
      <c r="F879" s="272" t="s">
        <v>366</v>
      </c>
      <c r="G879" s="272" t="s">
        <v>368</v>
      </c>
      <c r="H879" s="272" t="s">
        <v>367</v>
      </c>
      <c r="I879" s="272" t="s">
        <v>368</v>
      </c>
      <c r="J879" s="272" t="s">
        <v>367</v>
      </c>
      <c r="K879" s="272" t="s">
        <v>366</v>
      </c>
      <c r="L879" s="272" t="s">
        <v>368</v>
      </c>
      <c r="M879" s="272" t="s">
        <v>367</v>
      </c>
      <c r="N879" s="272" t="s">
        <v>367</v>
      </c>
      <c r="O879" s="272" t="s">
        <v>367</v>
      </c>
      <c r="P879" s="272" t="s">
        <v>366</v>
      </c>
      <c r="Q879" s="272" t="s">
        <v>367</v>
      </c>
      <c r="R879" s="272" t="s">
        <v>367</v>
      </c>
      <c r="S879" s="272" t="s">
        <v>367</v>
      </c>
      <c r="T879" s="272" t="s">
        <v>367</v>
      </c>
      <c r="U879" s="272" t="s">
        <v>367</v>
      </c>
      <c r="V879" s="272" t="s">
        <v>367</v>
      </c>
      <c r="W879" s="272"/>
      <c r="X879" s="272"/>
      <c r="Y879" s="272"/>
      <c r="Z879" s="272"/>
      <c r="AA879" s="272"/>
      <c r="AB879" s="272"/>
      <c r="AC879" s="272"/>
      <c r="AD879" s="272"/>
      <c r="AE879" s="272"/>
      <c r="AF879" s="272"/>
      <c r="AG879" s="272"/>
      <c r="AH879" s="272"/>
      <c r="AI879" s="272"/>
      <c r="AJ879" s="272"/>
      <c r="AK879" s="272"/>
      <c r="AL879" s="272"/>
      <c r="AM879" s="272"/>
      <c r="AN879" s="272"/>
      <c r="AO879" s="272"/>
      <c r="AP879" s="272"/>
      <c r="AQ879" s="272"/>
    </row>
    <row r="880" spans="1:43">
      <c r="A880" s="272">
        <v>209318</v>
      </c>
      <c r="B880" s="252" t="s">
        <v>81</v>
      </c>
      <c r="C880" s="272" t="s">
        <v>368</v>
      </c>
      <c r="D880" s="272" t="s">
        <v>368</v>
      </c>
      <c r="E880" s="272" t="s">
        <v>368</v>
      </c>
      <c r="F880" s="272" t="s">
        <v>366</v>
      </c>
      <c r="G880" s="272" t="s">
        <v>368</v>
      </c>
      <c r="H880" s="272" t="s">
        <v>368</v>
      </c>
      <c r="I880" s="272" t="s">
        <v>368</v>
      </c>
      <c r="J880" s="272" t="s">
        <v>367</v>
      </c>
      <c r="K880" s="272" t="s">
        <v>366</v>
      </c>
      <c r="L880" s="272" t="s">
        <v>368</v>
      </c>
      <c r="M880" s="272" t="s">
        <v>367</v>
      </c>
      <c r="N880" s="272" t="s">
        <v>367</v>
      </c>
      <c r="O880" s="272" t="s">
        <v>367</v>
      </c>
      <c r="P880" s="272" t="s">
        <v>368</v>
      </c>
      <c r="Q880" s="272" t="s">
        <v>367</v>
      </c>
      <c r="R880" s="272" t="s">
        <v>367</v>
      </c>
      <c r="S880" s="272" t="s">
        <v>367</v>
      </c>
      <c r="T880" s="272" t="s">
        <v>367</v>
      </c>
      <c r="U880" s="272" t="s">
        <v>367</v>
      </c>
      <c r="V880" s="272" t="s">
        <v>367</v>
      </c>
      <c r="W880" s="272"/>
      <c r="X880" s="272"/>
      <c r="Y880" s="272"/>
      <c r="Z880" s="272"/>
      <c r="AA880" s="272"/>
      <c r="AB880" s="272"/>
      <c r="AC880" s="272"/>
      <c r="AD880" s="272"/>
      <c r="AE880" s="272"/>
      <c r="AF880" s="272"/>
      <c r="AG880" s="272"/>
      <c r="AH880" s="272"/>
      <c r="AI880" s="272"/>
      <c r="AJ880" s="272"/>
      <c r="AK880" s="272"/>
      <c r="AL880" s="272"/>
      <c r="AM880" s="272"/>
      <c r="AN880" s="272"/>
      <c r="AO880" s="272"/>
      <c r="AP880" s="272"/>
      <c r="AQ880" s="272"/>
    </row>
    <row r="881" spans="1:43">
      <c r="A881" s="272">
        <v>209317</v>
      </c>
      <c r="B881" s="252" t="s">
        <v>81</v>
      </c>
      <c r="C881" s="272" t="s">
        <v>368</v>
      </c>
      <c r="D881" s="272" t="s">
        <v>368</v>
      </c>
      <c r="E881" s="272" t="s">
        <v>368</v>
      </c>
      <c r="F881" s="272" t="s">
        <v>368</v>
      </c>
      <c r="G881" s="272" t="s">
        <v>368</v>
      </c>
      <c r="H881" s="272" t="s">
        <v>368</v>
      </c>
      <c r="I881" s="272" t="s">
        <v>368</v>
      </c>
      <c r="J881" s="272" t="s">
        <v>368</v>
      </c>
      <c r="K881" s="272" t="s">
        <v>368</v>
      </c>
      <c r="L881" s="272" t="s">
        <v>368</v>
      </c>
      <c r="M881" s="272" t="s">
        <v>368</v>
      </c>
      <c r="N881" s="272" t="s">
        <v>368</v>
      </c>
      <c r="O881" s="272" t="s">
        <v>368</v>
      </c>
      <c r="P881" s="272" t="s">
        <v>368</v>
      </c>
      <c r="Q881" s="272" t="s">
        <v>368</v>
      </c>
      <c r="R881" s="272" t="s">
        <v>367</v>
      </c>
      <c r="S881" s="272" t="s">
        <v>367</v>
      </c>
      <c r="T881" s="272" t="s">
        <v>367</v>
      </c>
      <c r="U881" s="272" t="s">
        <v>367</v>
      </c>
      <c r="V881" s="272" t="s">
        <v>367</v>
      </c>
      <c r="W881" s="272"/>
      <c r="X881" s="272"/>
      <c r="Y881" s="272"/>
      <c r="Z881" s="272"/>
      <c r="AA881" s="272"/>
      <c r="AB881" s="272"/>
      <c r="AC881" s="272"/>
      <c r="AD881" s="272"/>
      <c r="AE881" s="272"/>
      <c r="AF881" s="272"/>
      <c r="AG881" s="272"/>
      <c r="AH881" s="272"/>
      <c r="AI881" s="272"/>
      <c r="AJ881" s="272"/>
      <c r="AK881" s="272"/>
      <c r="AL881" s="272"/>
      <c r="AM881" s="272"/>
      <c r="AN881" s="272"/>
      <c r="AO881" s="272"/>
      <c r="AP881" s="272"/>
      <c r="AQ881" s="272"/>
    </row>
    <row r="882" spans="1:43">
      <c r="A882" s="272">
        <v>209311</v>
      </c>
      <c r="B882" s="252" t="s">
        <v>81</v>
      </c>
      <c r="C882" s="272" t="s">
        <v>368</v>
      </c>
      <c r="D882" s="272" t="s">
        <v>368</v>
      </c>
      <c r="E882" s="272" t="s">
        <v>368</v>
      </c>
      <c r="F882" s="272" t="s">
        <v>366</v>
      </c>
      <c r="G882" s="272" t="s">
        <v>368</v>
      </c>
      <c r="H882" s="272" t="s">
        <v>368</v>
      </c>
      <c r="I882" s="272" t="s">
        <v>368</v>
      </c>
      <c r="J882" s="272" t="s">
        <v>368</v>
      </c>
      <c r="K882" s="272" t="s">
        <v>368</v>
      </c>
      <c r="L882" s="272" t="s">
        <v>368</v>
      </c>
      <c r="M882" s="272" t="s">
        <v>367</v>
      </c>
      <c r="N882" s="272" t="s">
        <v>367</v>
      </c>
      <c r="O882" s="272" t="s">
        <v>367</v>
      </c>
      <c r="P882" s="272" t="s">
        <v>367</v>
      </c>
      <c r="Q882" s="272" t="s">
        <v>367</v>
      </c>
      <c r="R882" s="272" t="s">
        <v>367</v>
      </c>
      <c r="S882" s="272" t="s">
        <v>367</v>
      </c>
      <c r="T882" s="272" t="s">
        <v>367</v>
      </c>
      <c r="U882" s="272" t="s">
        <v>367</v>
      </c>
      <c r="V882" s="272" t="s">
        <v>367</v>
      </c>
      <c r="W882" s="272"/>
      <c r="X882" s="272"/>
      <c r="Y882" s="272"/>
      <c r="Z882" s="272"/>
      <c r="AA882" s="272"/>
      <c r="AB882" s="272"/>
      <c r="AC882" s="272"/>
      <c r="AD882" s="272"/>
      <c r="AE882" s="272"/>
      <c r="AF882" s="272"/>
      <c r="AG882" s="272"/>
      <c r="AH882" s="272"/>
      <c r="AI882" s="272"/>
      <c r="AJ882" s="272"/>
      <c r="AK882" s="272"/>
      <c r="AL882" s="272"/>
      <c r="AM882" s="272"/>
      <c r="AN882" s="272"/>
      <c r="AO882" s="272"/>
      <c r="AP882" s="272"/>
      <c r="AQ882" s="272"/>
    </row>
    <row r="883" spans="1:43">
      <c r="A883" s="272">
        <v>209276</v>
      </c>
      <c r="B883" s="252" t="s">
        <v>81</v>
      </c>
      <c r="C883" s="272" t="s">
        <v>368</v>
      </c>
      <c r="D883" s="272" t="s">
        <v>368</v>
      </c>
      <c r="E883" s="272" t="s">
        <v>368</v>
      </c>
      <c r="F883" s="272" t="s">
        <v>366</v>
      </c>
      <c r="G883" s="272" t="s">
        <v>368</v>
      </c>
      <c r="H883" s="272" t="s">
        <v>368</v>
      </c>
      <c r="I883" s="272" t="s">
        <v>368</v>
      </c>
      <c r="J883" s="272" t="s">
        <v>367</v>
      </c>
      <c r="K883" s="272" t="s">
        <v>368</v>
      </c>
      <c r="L883" s="272" t="s">
        <v>368</v>
      </c>
      <c r="M883" s="272" t="s">
        <v>367</v>
      </c>
      <c r="N883" s="272" t="s">
        <v>368</v>
      </c>
      <c r="O883" s="272" t="s">
        <v>368</v>
      </c>
      <c r="P883" s="272" t="s">
        <v>367</v>
      </c>
      <c r="Q883" s="272" t="s">
        <v>367</v>
      </c>
      <c r="R883" s="272" t="s">
        <v>367</v>
      </c>
      <c r="S883" s="272" t="s">
        <v>367</v>
      </c>
      <c r="T883" s="272" t="s">
        <v>367</v>
      </c>
      <c r="U883" s="272" t="s">
        <v>367</v>
      </c>
      <c r="V883" s="272" t="s">
        <v>367</v>
      </c>
      <c r="W883" s="272"/>
      <c r="X883" s="272"/>
      <c r="Y883" s="272"/>
      <c r="Z883" s="272"/>
      <c r="AA883" s="272"/>
      <c r="AB883" s="272"/>
      <c r="AC883" s="272"/>
      <c r="AD883" s="272"/>
      <c r="AE883" s="272"/>
      <c r="AF883" s="272"/>
      <c r="AG883" s="272"/>
      <c r="AH883" s="272"/>
      <c r="AI883" s="272"/>
      <c r="AJ883" s="272"/>
      <c r="AK883" s="272"/>
      <c r="AL883" s="272"/>
      <c r="AM883" s="272"/>
      <c r="AN883" s="272"/>
      <c r="AO883" s="272"/>
      <c r="AP883" s="272"/>
      <c r="AQ883" s="272"/>
    </row>
    <row r="884" spans="1:43">
      <c r="A884" s="272">
        <v>209273</v>
      </c>
      <c r="B884" s="252" t="s">
        <v>81</v>
      </c>
      <c r="C884" s="272" t="s">
        <v>367</v>
      </c>
      <c r="D884" s="272" t="s">
        <v>368</v>
      </c>
      <c r="E884" s="272" t="s">
        <v>368</v>
      </c>
      <c r="F884" s="272" t="s">
        <v>368</v>
      </c>
      <c r="G884" s="272" t="s">
        <v>367</v>
      </c>
      <c r="H884" s="272" t="s">
        <v>366</v>
      </c>
      <c r="I884" s="272" t="s">
        <v>368</v>
      </c>
      <c r="J884" s="272" t="s">
        <v>366</v>
      </c>
      <c r="K884" s="272" t="s">
        <v>366</v>
      </c>
      <c r="L884" s="272" t="s">
        <v>368</v>
      </c>
      <c r="M884" s="272" t="s">
        <v>368</v>
      </c>
      <c r="N884" s="272" t="s">
        <v>368</v>
      </c>
      <c r="O884" s="272" t="s">
        <v>368</v>
      </c>
      <c r="P884" s="272" t="s">
        <v>367</v>
      </c>
      <c r="Q884" s="272" t="s">
        <v>366</v>
      </c>
      <c r="R884" s="272" t="s">
        <v>367</v>
      </c>
      <c r="S884" s="272" t="s">
        <v>367</v>
      </c>
      <c r="T884" s="272" t="s">
        <v>368</v>
      </c>
      <c r="U884" s="272" t="s">
        <v>368</v>
      </c>
      <c r="V884" s="272" t="s">
        <v>368</v>
      </c>
      <c r="W884" s="272"/>
      <c r="X884" s="272"/>
      <c r="Y884" s="272"/>
      <c r="Z884" s="272"/>
      <c r="AA884" s="272"/>
      <c r="AB884" s="272"/>
      <c r="AC884" s="272"/>
      <c r="AD884" s="272"/>
      <c r="AE884" s="272"/>
      <c r="AF884" s="272"/>
      <c r="AG884" s="272"/>
      <c r="AH884" s="272"/>
      <c r="AI884" s="272"/>
      <c r="AJ884" s="272"/>
      <c r="AK884" s="272"/>
      <c r="AL884" s="272"/>
      <c r="AM884" s="272"/>
      <c r="AN884" s="272"/>
      <c r="AO884" s="272"/>
      <c r="AP884" s="272"/>
      <c r="AQ884" s="272"/>
    </row>
    <row r="885" spans="1:43">
      <c r="A885" s="272">
        <v>209272</v>
      </c>
      <c r="B885" s="252" t="s">
        <v>81</v>
      </c>
      <c r="C885" s="272" t="s">
        <v>368</v>
      </c>
      <c r="D885" s="272" t="s">
        <v>368</v>
      </c>
      <c r="E885" s="272" t="s">
        <v>368</v>
      </c>
      <c r="F885" s="272" t="s">
        <v>366</v>
      </c>
      <c r="G885" s="272" t="s">
        <v>366</v>
      </c>
      <c r="H885" s="272" t="s">
        <v>367</v>
      </c>
      <c r="I885" s="272" t="s">
        <v>368</v>
      </c>
      <c r="J885" s="272" t="s">
        <v>368</v>
      </c>
      <c r="K885" s="272" t="s">
        <v>368</v>
      </c>
      <c r="L885" s="272" t="s">
        <v>368</v>
      </c>
      <c r="M885" s="272" t="s">
        <v>368</v>
      </c>
      <c r="N885" s="272" t="s">
        <v>368</v>
      </c>
      <c r="O885" s="272" t="s">
        <v>366</v>
      </c>
      <c r="P885" s="272" t="s">
        <v>368</v>
      </c>
      <c r="Q885" s="272" t="s">
        <v>366</v>
      </c>
      <c r="R885" s="272" t="s">
        <v>368</v>
      </c>
      <c r="S885" s="272" t="s">
        <v>366</v>
      </c>
      <c r="T885" s="272" t="s">
        <v>368</v>
      </c>
      <c r="U885" s="272" t="s">
        <v>368</v>
      </c>
      <c r="V885" s="272" t="s">
        <v>366</v>
      </c>
      <c r="W885" s="272"/>
      <c r="X885" s="272"/>
      <c r="Y885" s="272"/>
      <c r="Z885" s="272"/>
      <c r="AA885" s="272"/>
      <c r="AB885" s="272"/>
      <c r="AC885" s="272"/>
      <c r="AD885" s="272"/>
      <c r="AE885" s="272"/>
      <c r="AF885" s="272"/>
      <c r="AG885" s="272"/>
      <c r="AH885" s="272"/>
      <c r="AI885" s="272"/>
      <c r="AJ885" s="272"/>
      <c r="AK885" s="272"/>
      <c r="AL885" s="272"/>
      <c r="AM885" s="272"/>
      <c r="AN885" s="272"/>
      <c r="AO885" s="272"/>
      <c r="AP885" s="272"/>
      <c r="AQ885" s="272"/>
    </row>
    <row r="886" spans="1:43">
      <c r="A886" s="272">
        <v>209267</v>
      </c>
      <c r="B886" s="252" t="s">
        <v>81</v>
      </c>
      <c r="C886" s="272" t="s">
        <v>366</v>
      </c>
      <c r="D886" s="272" t="s">
        <v>368</v>
      </c>
      <c r="E886" s="272" t="s">
        <v>368</v>
      </c>
      <c r="F886" s="272" t="s">
        <v>368</v>
      </c>
      <c r="G886" s="272" t="s">
        <v>366</v>
      </c>
      <c r="H886" s="272" t="s">
        <v>368</v>
      </c>
      <c r="I886" s="272" t="s">
        <v>368</v>
      </c>
      <c r="J886" s="272" t="s">
        <v>368</v>
      </c>
      <c r="K886" s="272" t="s">
        <v>368</v>
      </c>
      <c r="L886" s="272" t="s">
        <v>368</v>
      </c>
      <c r="M886" s="272" t="s">
        <v>368</v>
      </c>
      <c r="N886" s="272" t="s">
        <v>368</v>
      </c>
      <c r="O886" s="272" t="s">
        <v>368</v>
      </c>
      <c r="P886" s="272" t="s">
        <v>368</v>
      </c>
      <c r="Q886" s="272" t="s">
        <v>368</v>
      </c>
      <c r="R886" s="272" t="s">
        <v>368</v>
      </c>
      <c r="S886" s="272" t="s">
        <v>368</v>
      </c>
      <c r="T886" s="272" t="s">
        <v>368</v>
      </c>
      <c r="U886" s="272" t="s">
        <v>368</v>
      </c>
      <c r="V886" s="272" t="s">
        <v>368</v>
      </c>
      <c r="W886" s="272"/>
      <c r="X886" s="272"/>
      <c r="Y886" s="272"/>
      <c r="Z886" s="272"/>
      <c r="AA886" s="272"/>
      <c r="AB886" s="272"/>
      <c r="AC886" s="272"/>
      <c r="AD886" s="272"/>
      <c r="AE886" s="272"/>
      <c r="AF886" s="272"/>
      <c r="AG886" s="272"/>
      <c r="AH886" s="272"/>
      <c r="AI886" s="272"/>
      <c r="AJ886" s="272"/>
      <c r="AK886" s="272"/>
      <c r="AL886" s="272"/>
      <c r="AM886" s="272"/>
      <c r="AN886" s="272"/>
      <c r="AO886" s="272"/>
      <c r="AP886" s="272"/>
      <c r="AQ886" s="272"/>
    </row>
    <row r="887" spans="1:43">
      <c r="A887" s="272">
        <v>209259</v>
      </c>
      <c r="B887" s="252" t="s">
        <v>81</v>
      </c>
      <c r="C887" s="272" t="s">
        <v>366</v>
      </c>
      <c r="D887" s="272" t="s">
        <v>368</v>
      </c>
      <c r="E887" s="272" t="s">
        <v>366</v>
      </c>
      <c r="F887" s="272" t="s">
        <v>366</v>
      </c>
      <c r="G887" s="272" t="s">
        <v>368</v>
      </c>
      <c r="H887" s="272" t="s">
        <v>368</v>
      </c>
      <c r="I887" s="272" t="s">
        <v>368</v>
      </c>
      <c r="J887" s="272" t="s">
        <v>368</v>
      </c>
      <c r="K887" s="272" t="s">
        <v>366</v>
      </c>
      <c r="L887" s="272" t="s">
        <v>366</v>
      </c>
      <c r="M887" s="272" t="s">
        <v>366</v>
      </c>
      <c r="N887" s="272" t="s">
        <v>368</v>
      </c>
      <c r="O887" s="272" t="s">
        <v>368</v>
      </c>
      <c r="P887" s="272" t="s">
        <v>366</v>
      </c>
      <c r="Q887" s="272" t="s">
        <v>366</v>
      </c>
      <c r="R887" s="272" t="s">
        <v>367</v>
      </c>
      <c r="S887" s="272" t="s">
        <v>367</v>
      </c>
      <c r="T887" s="272" t="s">
        <v>367</v>
      </c>
      <c r="U887" s="272" t="s">
        <v>367</v>
      </c>
      <c r="V887" s="272" t="s">
        <v>367</v>
      </c>
      <c r="W887" s="272"/>
      <c r="X887" s="272"/>
      <c r="Y887" s="272"/>
      <c r="Z887" s="272"/>
      <c r="AA887" s="272"/>
      <c r="AB887" s="272"/>
      <c r="AC887" s="272"/>
      <c r="AD887" s="272"/>
      <c r="AE887" s="272"/>
      <c r="AF887" s="272"/>
      <c r="AG887" s="272"/>
      <c r="AH887" s="272"/>
      <c r="AI887" s="272"/>
      <c r="AJ887" s="272"/>
      <c r="AK887" s="272"/>
      <c r="AL887" s="272"/>
      <c r="AM887" s="272"/>
      <c r="AN887" s="272"/>
      <c r="AO887" s="272"/>
      <c r="AP887" s="272"/>
      <c r="AQ887" s="272"/>
    </row>
    <row r="888" spans="1:43">
      <c r="A888" s="272">
        <v>209255</v>
      </c>
      <c r="B888" s="252" t="s">
        <v>81</v>
      </c>
      <c r="C888" s="272" t="s">
        <v>366</v>
      </c>
      <c r="D888" s="272" t="s">
        <v>368</v>
      </c>
      <c r="E888" s="272" t="s">
        <v>368</v>
      </c>
      <c r="F888" s="272" t="s">
        <v>368</v>
      </c>
      <c r="G888" s="272" t="s">
        <v>366</v>
      </c>
      <c r="H888" s="272" t="s">
        <v>367</v>
      </c>
      <c r="I888" s="272" t="s">
        <v>368</v>
      </c>
      <c r="J888" s="272" t="s">
        <v>368</v>
      </c>
      <c r="K888" s="272" t="s">
        <v>368</v>
      </c>
      <c r="L888" s="272" t="s">
        <v>368</v>
      </c>
      <c r="M888" s="272" t="s">
        <v>368</v>
      </c>
      <c r="N888" s="272" t="s">
        <v>368</v>
      </c>
      <c r="O888" s="272" t="s">
        <v>368</v>
      </c>
      <c r="P888" s="272" t="s">
        <v>367</v>
      </c>
      <c r="Q888" s="272" t="s">
        <v>366</v>
      </c>
      <c r="R888" s="272" t="s">
        <v>367</v>
      </c>
      <c r="S888" s="272" t="s">
        <v>366</v>
      </c>
      <c r="T888" s="272" t="s">
        <v>368</v>
      </c>
      <c r="U888" s="272" t="s">
        <v>368</v>
      </c>
      <c r="V888" s="272" t="s">
        <v>366</v>
      </c>
      <c r="W888" s="272"/>
      <c r="X888" s="272"/>
      <c r="Y888" s="272"/>
      <c r="Z888" s="272"/>
      <c r="AA888" s="272"/>
      <c r="AB888" s="272"/>
      <c r="AC888" s="272"/>
      <c r="AD888" s="272"/>
      <c r="AE888" s="272"/>
      <c r="AF888" s="272"/>
      <c r="AG888" s="272"/>
      <c r="AH888" s="272"/>
      <c r="AI888" s="272"/>
      <c r="AJ888" s="272"/>
      <c r="AK888" s="272"/>
      <c r="AL888" s="272"/>
      <c r="AM888" s="272"/>
      <c r="AN888" s="272"/>
      <c r="AO888" s="272"/>
      <c r="AP888" s="272"/>
      <c r="AQ888" s="272"/>
    </row>
    <row r="889" spans="1:43">
      <c r="A889" s="272">
        <v>209241</v>
      </c>
      <c r="B889" s="252" t="s">
        <v>81</v>
      </c>
      <c r="C889" s="272" t="s">
        <v>368</v>
      </c>
      <c r="D889" s="272" t="s">
        <v>368</v>
      </c>
      <c r="E889" s="272" t="s">
        <v>368</v>
      </c>
      <c r="F889" s="272" t="s">
        <v>368</v>
      </c>
      <c r="G889" s="272" t="s">
        <v>368</v>
      </c>
      <c r="H889" s="272" t="s">
        <v>367</v>
      </c>
      <c r="I889" s="272" t="s">
        <v>367</v>
      </c>
      <c r="J889" s="272" t="s">
        <v>367</v>
      </c>
      <c r="K889" s="272" t="s">
        <v>367</v>
      </c>
      <c r="L889" s="272" t="s">
        <v>367</v>
      </c>
      <c r="M889" s="272" t="s">
        <v>367</v>
      </c>
      <c r="N889" s="272" t="s">
        <v>367</v>
      </c>
      <c r="O889" s="272" t="s">
        <v>367</v>
      </c>
      <c r="P889" s="272" t="s">
        <v>367</v>
      </c>
      <c r="Q889" s="272" t="s">
        <v>367</v>
      </c>
      <c r="R889" s="272" t="s">
        <v>367</v>
      </c>
      <c r="S889" s="272" t="s">
        <v>367</v>
      </c>
      <c r="T889" s="272" t="s">
        <v>367</v>
      </c>
      <c r="U889" s="272" t="s">
        <v>367</v>
      </c>
      <c r="V889" s="272" t="s">
        <v>367</v>
      </c>
      <c r="W889" s="272"/>
      <c r="X889" s="272"/>
      <c r="Y889" s="272"/>
      <c r="Z889" s="272"/>
      <c r="AA889" s="272"/>
      <c r="AB889" s="272"/>
      <c r="AC889" s="272"/>
      <c r="AD889" s="272"/>
      <c r="AE889" s="272"/>
      <c r="AF889" s="272"/>
      <c r="AG889" s="272"/>
      <c r="AH889" s="272"/>
      <c r="AI889" s="272"/>
      <c r="AJ889" s="272"/>
      <c r="AK889" s="272"/>
      <c r="AL889" s="272"/>
      <c r="AM889" s="272"/>
      <c r="AN889" s="272"/>
      <c r="AO889" s="272"/>
      <c r="AP889" s="272"/>
      <c r="AQ889" s="272"/>
    </row>
    <row r="890" spans="1:43">
      <c r="A890" s="272">
        <v>209236</v>
      </c>
      <c r="B890" s="252" t="s">
        <v>81</v>
      </c>
      <c r="C890" s="272" t="s">
        <v>368</v>
      </c>
      <c r="D890" s="272" t="s">
        <v>368</v>
      </c>
      <c r="E890" s="272" t="s">
        <v>368</v>
      </c>
      <c r="F890" s="272" t="s">
        <v>366</v>
      </c>
      <c r="G890" s="272" t="s">
        <v>368</v>
      </c>
      <c r="H890" s="272" t="s">
        <v>368</v>
      </c>
      <c r="I890" s="272" t="s">
        <v>368</v>
      </c>
      <c r="J890" s="272" t="s">
        <v>368</v>
      </c>
      <c r="K890" s="272" t="s">
        <v>366</v>
      </c>
      <c r="L890" s="272" t="s">
        <v>368</v>
      </c>
      <c r="M890" s="272" t="s">
        <v>368</v>
      </c>
      <c r="N890" s="272" t="s">
        <v>368</v>
      </c>
      <c r="O890" s="272" t="s">
        <v>366</v>
      </c>
      <c r="P890" s="272" t="s">
        <v>368</v>
      </c>
      <c r="Q890" s="272" t="s">
        <v>368</v>
      </c>
      <c r="R890" s="272" t="s">
        <v>368</v>
      </c>
      <c r="S890" s="272" t="s">
        <v>367</v>
      </c>
      <c r="T890" s="272" t="s">
        <v>368</v>
      </c>
      <c r="U890" s="272" t="s">
        <v>368</v>
      </c>
      <c r="V890" s="272" t="s">
        <v>368</v>
      </c>
      <c r="W890" s="272"/>
      <c r="X890" s="272"/>
      <c r="Y890" s="272"/>
      <c r="Z890" s="272"/>
      <c r="AA890" s="272"/>
      <c r="AB890" s="272"/>
      <c r="AC890" s="272"/>
      <c r="AD890" s="272"/>
      <c r="AE890" s="272"/>
      <c r="AF890" s="272"/>
      <c r="AG890" s="272"/>
      <c r="AH890" s="272"/>
      <c r="AI890" s="272"/>
      <c r="AJ890" s="272"/>
      <c r="AK890" s="272"/>
      <c r="AL890" s="272"/>
      <c r="AM890" s="272"/>
      <c r="AN890" s="272"/>
      <c r="AO890" s="272"/>
      <c r="AP890" s="272"/>
      <c r="AQ890" s="272"/>
    </row>
    <row r="891" spans="1:43">
      <c r="A891" s="272">
        <v>209234</v>
      </c>
      <c r="B891" s="252" t="s">
        <v>81</v>
      </c>
      <c r="C891" s="272" t="s">
        <v>368</v>
      </c>
      <c r="D891" s="272" t="s">
        <v>368</v>
      </c>
      <c r="E891" s="272" t="s">
        <v>368</v>
      </c>
      <c r="F891" s="272" t="s">
        <v>368</v>
      </c>
      <c r="G891" s="272" t="s">
        <v>368</v>
      </c>
      <c r="H891" s="272" t="s">
        <v>368</v>
      </c>
      <c r="I891" s="272" t="s">
        <v>368</v>
      </c>
      <c r="J891" s="272" t="s">
        <v>366</v>
      </c>
      <c r="K891" s="272" t="s">
        <v>368</v>
      </c>
      <c r="L891" s="272" t="s">
        <v>366</v>
      </c>
      <c r="M891" s="272" t="s">
        <v>368</v>
      </c>
      <c r="N891" s="272" t="s">
        <v>368</v>
      </c>
      <c r="O891" s="272" t="s">
        <v>368</v>
      </c>
      <c r="P891" s="272" t="s">
        <v>368</v>
      </c>
      <c r="Q891" s="272" t="s">
        <v>368</v>
      </c>
      <c r="R891" s="272" t="s">
        <v>367</v>
      </c>
      <c r="S891" s="272" t="s">
        <v>367</v>
      </c>
      <c r="T891" s="272" t="s">
        <v>367</v>
      </c>
      <c r="U891" s="272" t="s">
        <v>367</v>
      </c>
      <c r="V891" s="272" t="s">
        <v>367</v>
      </c>
      <c r="W891" s="272"/>
      <c r="X891" s="272"/>
      <c r="Y891" s="272"/>
      <c r="Z891" s="272"/>
      <c r="AA891" s="272"/>
      <c r="AB891" s="272"/>
      <c r="AC891" s="272"/>
      <c r="AD891" s="272"/>
      <c r="AE891" s="272"/>
      <c r="AF891" s="272"/>
      <c r="AG891" s="272"/>
      <c r="AH891" s="272"/>
      <c r="AI891" s="272"/>
      <c r="AJ891" s="272"/>
      <c r="AK891" s="272"/>
      <c r="AL891" s="272"/>
      <c r="AM891" s="272"/>
      <c r="AN891" s="272"/>
      <c r="AO891" s="272"/>
      <c r="AP891" s="272"/>
      <c r="AQ891" s="272"/>
    </row>
    <row r="892" spans="1:43">
      <c r="A892" s="272">
        <v>209232</v>
      </c>
      <c r="B892" s="252" t="s">
        <v>81</v>
      </c>
      <c r="C892" s="272" t="s">
        <v>366</v>
      </c>
      <c r="D892" s="272" t="s">
        <v>368</v>
      </c>
      <c r="E892" s="272" t="s">
        <v>368</v>
      </c>
      <c r="F892" s="272" t="s">
        <v>366</v>
      </c>
      <c r="G892" s="272" t="s">
        <v>366</v>
      </c>
      <c r="H892" s="272" t="s">
        <v>368</v>
      </c>
      <c r="I892" s="272" t="s">
        <v>368</v>
      </c>
      <c r="J892" s="272" t="s">
        <v>366</v>
      </c>
      <c r="K892" s="272" t="s">
        <v>366</v>
      </c>
      <c r="L892" s="272" t="s">
        <v>368</v>
      </c>
      <c r="M892" s="272" t="s">
        <v>368</v>
      </c>
      <c r="N892" s="272" t="s">
        <v>367</v>
      </c>
      <c r="O892" s="272" t="s">
        <v>368</v>
      </c>
      <c r="P892" s="272" t="s">
        <v>368</v>
      </c>
      <c r="Q892" s="272" t="s">
        <v>367</v>
      </c>
      <c r="R892" s="272" t="s">
        <v>367</v>
      </c>
      <c r="S892" s="272" t="s">
        <v>367</v>
      </c>
      <c r="T892" s="272" t="s">
        <v>367</v>
      </c>
      <c r="U892" s="272" t="s">
        <v>367</v>
      </c>
      <c r="V892" s="272" t="s">
        <v>367</v>
      </c>
      <c r="W892" s="272"/>
      <c r="X892" s="272"/>
      <c r="Y892" s="272"/>
      <c r="Z892" s="272"/>
      <c r="AA892" s="272"/>
      <c r="AB892" s="272"/>
      <c r="AC892" s="272"/>
      <c r="AD892" s="272"/>
      <c r="AE892" s="272"/>
      <c r="AF892" s="272"/>
      <c r="AG892" s="272"/>
      <c r="AH892" s="272"/>
      <c r="AI892" s="272"/>
      <c r="AJ892" s="272"/>
      <c r="AK892" s="272"/>
      <c r="AL892" s="272"/>
      <c r="AM892" s="272"/>
      <c r="AN892" s="272"/>
      <c r="AO892" s="272"/>
      <c r="AP892" s="272"/>
      <c r="AQ892" s="272"/>
    </row>
    <row r="893" spans="1:43">
      <c r="A893" s="272">
        <v>209228</v>
      </c>
      <c r="B893" s="252" t="s">
        <v>81</v>
      </c>
      <c r="C893" s="272" t="s">
        <v>368</v>
      </c>
      <c r="D893" s="272" t="s">
        <v>368</v>
      </c>
      <c r="E893" s="272" t="s">
        <v>368</v>
      </c>
      <c r="F893" s="272" t="s">
        <v>368</v>
      </c>
      <c r="G893" s="272" t="s">
        <v>368</v>
      </c>
      <c r="H893" s="272" t="s">
        <v>368</v>
      </c>
      <c r="I893" s="272" t="s">
        <v>368</v>
      </c>
      <c r="J893" s="272" t="s">
        <v>368</v>
      </c>
      <c r="K893" s="272" t="s">
        <v>366</v>
      </c>
      <c r="L893" s="272" t="s">
        <v>368</v>
      </c>
      <c r="M893" s="272" t="s">
        <v>368</v>
      </c>
      <c r="N893" s="272" t="s">
        <v>368</v>
      </c>
      <c r="O893" s="272" t="s">
        <v>368</v>
      </c>
      <c r="P893" s="272" t="s">
        <v>368</v>
      </c>
      <c r="Q893" s="272" t="s">
        <v>366</v>
      </c>
      <c r="R893" s="272" t="s">
        <v>368</v>
      </c>
      <c r="S893" s="272" t="s">
        <v>368</v>
      </c>
      <c r="T893" s="272" t="s">
        <v>368</v>
      </c>
      <c r="U893" s="272" t="s">
        <v>368</v>
      </c>
      <c r="V893" s="272" t="s">
        <v>368</v>
      </c>
      <c r="W893" s="272"/>
      <c r="X893" s="272"/>
      <c r="Y893" s="272"/>
      <c r="Z893" s="272"/>
      <c r="AA893" s="272"/>
      <c r="AB893" s="272"/>
      <c r="AC893" s="272"/>
      <c r="AD893" s="272"/>
      <c r="AE893" s="272"/>
      <c r="AF893" s="272"/>
      <c r="AG893" s="272"/>
      <c r="AH893" s="272"/>
      <c r="AI893" s="272"/>
      <c r="AJ893" s="272"/>
      <c r="AK893" s="272"/>
      <c r="AL893" s="272"/>
      <c r="AM893" s="272"/>
      <c r="AN893" s="272"/>
      <c r="AO893" s="272"/>
      <c r="AP893" s="272"/>
      <c r="AQ893" s="272"/>
    </row>
    <row r="894" spans="1:43">
      <c r="A894" s="272">
        <v>209219</v>
      </c>
      <c r="B894" s="252" t="s">
        <v>81</v>
      </c>
      <c r="C894" s="272" t="s">
        <v>366</v>
      </c>
      <c r="D894" s="272" t="s">
        <v>368</v>
      </c>
      <c r="E894" s="272" t="s">
        <v>368</v>
      </c>
      <c r="F894" s="272" t="s">
        <v>366</v>
      </c>
      <c r="G894" s="272" t="s">
        <v>366</v>
      </c>
      <c r="H894" s="272" t="s">
        <v>368</v>
      </c>
      <c r="I894" s="272" t="s">
        <v>368</v>
      </c>
      <c r="J894" s="272" t="s">
        <v>366</v>
      </c>
      <c r="K894" s="272" t="s">
        <v>366</v>
      </c>
      <c r="L894" s="272" t="s">
        <v>366</v>
      </c>
      <c r="M894" s="272" t="s">
        <v>366</v>
      </c>
      <c r="N894" s="272" t="s">
        <v>366</v>
      </c>
      <c r="O894" s="272" t="s">
        <v>366</v>
      </c>
      <c r="P894" s="272" t="s">
        <v>368</v>
      </c>
      <c r="Q894" s="272" t="s">
        <v>368</v>
      </c>
      <c r="R894" s="272" t="s">
        <v>367</v>
      </c>
      <c r="S894" s="272" t="s">
        <v>367</v>
      </c>
      <c r="T894" s="272" t="s">
        <v>367</v>
      </c>
      <c r="U894" s="272" t="s">
        <v>367</v>
      </c>
      <c r="V894" s="272" t="s">
        <v>367</v>
      </c>
      <c r="W894" s="272"/>
      <c r="X894" s="272"/>
      <c r="Y894" s="272"/>
      <c r="Z894" s="272"/>
      <c r="AA894" s="272"/>
      <c r="AB894" s="272"/>
      <c r="AC894" s="272"/>
      <c r="AD894" s="272"/>
      <c r="AE894" s="272"/>
      <c r="AF894" s="272"/>
      <c r="AG894" s="272"/>
      <c r="AH894" s="272"/>
      <c r="AI894" s="272"/>
      <c r="AJ894" s="272"/>
      <c r="AK894" s="272"/>
      <c r="AL894" s="272"/>
      <c r="AM894" s="272"/>
      <c r="AN894" s="272"/>
      <c r="AO894" s="272"/>
      <c r="AP894" s="272"/>
      <c r="AQ894" s="272"/>
    </row>
    <row r="895" spans="1:43">
      <c r="A895" s="272">
        <v>209214</v>
      </c>
      <c r="B895" s="252" t="s">
        <v>81</v>
      </c>
      <c r="C895" s="272" t="s">
        <v>366</v>
      </c>
      <c r="D895" s="272" t="s">
        <v>368</v>
      </c>
      <c r="E895" s="272" t="s">
        <v>368</v>
      </c>
      <c r="F895" s="272" t="s">
        <v>366</v>
      </c>
      <c r="G895" s="272" t="s">
        <v>368</v>
      </c>
      <c r="H895" s="272" t="s">
        <v>368</v>
      </c>
      <c r="I895" s="272" t="s">
        <v>368</v>
      </c>
      <c r="J895" s="272" t="s">
        <v>368</v>
      </c>
      <c r="K895" s="272" t="s">
        <v>366</v>
      </c>
      <c r="L895" s="272" t="s">
        <v>368</v>
      </c>
      <c r="M895" s="272" t="s">
        <v>368</v>
      </c>
      <c r="N895" s="272" t="s">
        <v>368</v>
      </c>
      <c r="O895" s="272" t="s">
        <v>368</v>
      </c>
      <c r="P895" s="272" t="s">
        <v>368</v>
      </c>
      <c r="Q895" s="272" t="s">
        <v>368</v>
      </c>
      <c r="R895" s="272" t="s">
        <v>366</v>
      </c>
      <c r="S895" s="272" t="s">
        <v>366</v>
      </c>
      <c r="T895" s="272" t="s">
        <v>366</v>
      </c>
      <c r="U895" s="272" t="s">
        <v>366</v>
      </c>
      <c r="V895" s="272" t="s">
        <v>366</v>
      </c>
      <c r="W895" s="272"/>
      <c r="X895" s="272"/>
      <c r="Y895" s="272"/>
      <c r="Z895" s="272"/>
      <c r="AA895" s="272"/>
      <c r="AB895" s="272"/>
      <c r="AC895" s="272"/>
      <c r="AD895" s="272"/>
      <c r="AE895" s="272"/>
      <c r="AF895" s="272"/>
      <c r="AG895" s="272"/>
      <c r="AH895" s="272"/>
      <c r="AI895" s="272"/>
      <c r="AJ895" s="272"/>
      <c r="AK895" s="272"/>
      <c r="AL895" s="272"/>
      <c r="AM895" s="272"/>
      <c r="AN895" s="272"/>
      <c r="AO895" s="272"/>
      <c r="AP895" s="272"/>
      <c r="AQ895" s="272"/>
    </row>
    <row r="896" spans="1:43">
      <c r="A896" s="272">
        <v>209207</v>
      </c>
      <c r="B896" s="252" t="s">
        <v>81</v>
      </c>
      <c r="C896" s="272" t="s">
        <v>368</v>
      </c>
      <c r="D896" s="272" t="s">
        <v>366</v>
      </c>
      <c r="E896" s="272" t="s">
        <v>366</v>
      </c>
      <c r="F896" s="272" t="s">
        <v>368</v>
      </c>
      <c r="G896" s="272" t="s">
        <v>368</v>
      </c>
      <c r="H896" s="272" t="s">
        <v>368</v>
      </c>
      <c r="I896" s="272" t="s">
        <v>368</v>
      </c>
      <c r="J896" s="272" t="s">
        <v>368</v>
      </c>
      <c r="K896" s="272" t="s">
        <v>368</v>
      </c>
      <c r="L896" s="272" t="s">
        <v>368</v>
      </c>
      <c r="M896" s="272" t="s">
        <v>367</v>
      </c>
      <c r="N896" s="272" t="s">
        <v>367</v>
      </c>
      <c r="O896" s="272" t="s">
        <v>367</v>
      </c>
      <c r="P896" s="272" t="s">
        <v>367</v>
      </c>
      <c r="Q896" s="272" t="s">
        <v>367</v>
      </c>
      <c r="R896" s="272" t="s">
        <v>367</v>
      </c>
      <c r="S896" s="272" t="s">
        <v>367</v>
      </c>
      <c r="T896" s="272" t="s">
        <v>367</v>
      </c>
      <c r="U896" s="272" t="s">
        <v>367</v>
      </c>
      <c r="V896" s="272" t="s">
        <v>367</v>
      </c>
      <c r="W896" s="272"/>
      <c r="X896" s="272"/>
      <c r="Y896" s="272"/>
      <c r="Z896" s="272"/>
      <c r="AA896" s="272"/>
      <c r="AB896" s="272"/>
      <c r="AC896" s="272"/>
      <c r="AD896" s="272"/>
      <c r="AE896" s="272"/>
      <c r="AF896" s="272"/>
      <c r="AG896" s="272"/>
      <c r="AH896" s="272"/>
      <c r="AI896" s="272"/>
      <c r="AJ896" s="272"/>
      <c r="AK896" s="272"/>
      <c r="AL896" s="272"/>
      <c r="AM896" s="272"/>
      <c r="AN896" s="272"/>
      <c r="AO896" s="272"/>
      <c r="AP896" s="272"/>
      <c r="AQ896" s="272"/>
    </row>
    <row r="897" spans="1:43">
      <c r="A897" s="272">
        <v>209201</v>
      </c>
      <c r="B897" s="252" t="s">
        <v>81</v>
      </c>
      <c r="C897" s="272" t="s">
        <v>366</v>
      </c>
      <c r="D897" s="272" t="s">
        <v>366</v>
      </c>
      <c r="E897" s="272" t="s">
        <v>366</v>
      </c>
      <c r="F897" s="272" t="s">
        <v>366</v>
      </c>
      <c r="G897" s="272" t="s">
        <v>368</v>
      </c>
      <c r="H897" s="272" t="s">
        <v>368</v>
      </c>
      <c r="I897" s="272" t="s">
        <v>366</v>
      </c>
      <c r="J897" s="272" t="s">
        <v>366</v>
      </c>
      <c r="K897" s="272" t="s">
        <v>366</v>
      </c>
      <c r="L897" s="272" t="s">
        <v>368</v>
      </c>
      <c r="M897" s="272" t="s">
        <v>367</v>
      </c>
      <c r="N897" s="272" t="s">
        <v>367</v>
      </c>
      <c r="O897" s="272" t="s">
        <v>367</v>
      </c>
      <c r="P897" s="272" t="s">
        <v>368</v>
      </c>
      <c r="Q897" s="272" t="s">
        <v>368</v>
      </c>
      <c r="R897" s="272" t="s">
        <v>367</v>
      </c>
      <c r="S897" s="272" t="s">
        <v>367</v>
      </c>
      <c r="T897" s="272" t="s">
        <v>367</v>
      </c>
      <c r="U897" s="272" t="s">
        <v>367</v>
      </c>
      <c r="V897" s="272" t="s">
        <v>367</v>
      </c>
      <c r="W897" s="272"/>
      <c r="X897" s="272"/>
      <c r="Y897" s="272"/>
      <c r="Z897" s="272"/>
      <c r="AA897" s="272"/>
      <c r="AB897" s="272"/>
      <c r="AC897" s="272"/>
      <c r="AD897" s="272"/>
      <c r="AE897" s="272"/>
      <c r="AF897" s="272"/>
      <c r="AG897" s="272"/>
      <c r="AH897" s="272"/>
      <c r="AI897" s="272"/>
      <c r="AJ897" s="272"/>
      <c r="AK897" s="272"/>
      <c r="AL897" s="272"/>
      <c r="AM897" s="272"/>
      <c r="AN897" s="272"/>
      <c r="AO897" s="272"/>
      <c r="AP897" s="272"/>
      <c r="AQ897" s="272"/>
    </row>
    <row r="898" spans="1:43">
      <c r="A898" s="272">
        <v>209161</v>
      </c>
      <c r="B898" s="252" t="s">
        <v>81</v>
      </c>
      <c r="C898" s="272" t="s">
        <v>368</v>
      </c>
      <c r="D898" s="272" t="s">
        <v>366</v>
      </c>
      <c r="E898" s="272" t="s">
        <v>366</v>
      </c>
      <c r="F898" s="272" t="s">
        <v>366</v>
      </c>
      <c r="G898" s="272" t="s">
        <v>366</v>
      </c>
      <c r="H898" s="272" t="s">
        <v>368</v>
      </c>
      <c r="I898" s="272" t="s">
        <v>368</v>
      </c>
      <c r="J898" s="272" t="s">
        <v>366</v>
      </c>
      <c r="K898" s="272" t="s">
        <v>368</v>
      </c>
      <c r="L898" s="272" t="s">
        <v>368</v>
      </c>
      <c r="M898" s="272" t="s">
        <v>368</v>
      </c>
      <c r="N898" s="272" t="s">
        <v>368</v>
      </c>
      <c r="O898" s="272" t="s">
        <v>368</v>
      </c>
      <c r="P898" s="272" t="s">
        <v>368</v>
      </c>
      <c r="Q898" s="272" t="s">
        <v>367</v>
      </c>
      <c r="R898" s="272" t="s">
        <v>368</v>
      </c>
      <c r="S898" s="272" t="s">
        <v>367</v>
      </c>
      <c r="T898" s="272" t="s">
        <v>368</v>
      </c>
      <c r="U898" s="272" t="s">
        <v>368</v>
      </c>
      <c r="V898" s="272" t="s">
        <v>366</v>
      </c>
      <c r="W898" s="272"/>
      <c r="X898" s="272"/>
      <c r="Y898" s="272"/>
      <c r="Z898" s="272"/>
      <c r="AA898" s="272"/>
      <c r="AB898" s="272"/>
      <c r="AC898" s="272"/>
      <c r="AD898" s="272"/>
      <c r="AE898" s="272"/>
      <c r="AF898" s="272"/>
      <c r="AG898" s="272"/>
      <c r="AH898" s="272"/>
      <c r="AI898" s="272"/>
      <c r="AJ898" s="272"/>
      <c r="AK898" s="272"/>
      <c r="AL898" s="272"/>
      <c r="AM898" s="272"/>
      <c r="AN898" s="272"/>
      <c r="AO898" s="272"/>
      <c r="AP898" s="272"/>
      <c r="AQ898" s="272"/>
    </row>
    <row r="899" spans="1:43">
      <c r="A899" s="272">
        <v>209146</v>
      </c>
      <c r="B899" s="252" t="s">
        <v>81</v>
      </c>
      <c r="C899" s="272" t="s">
        <v>366</v>
      </c>
      <c r="D899" s="272" t="s">
        <v>366</v>
      </c>
      <c r="E899" s="272" t="s">
        <v>366</v>
      </c>
      <c r="F899" s="272" t="s">
        <v>368</v>
      </c>
      <c r="G899" s="272" t="s">
        <v>366</v>
      </c>
      <c r="H899" s="272" t="s">
        <v>367</v>
      </c>
      <c r="I899" s="272" t="s">
        <v>368</v>
      </c>
      <c r="J899" s="272" t="s">
        <v>366</v>
      </c>
      <c r="K899" s="272" t="s">
        <v>366</v>
      </c>
      <c r="L899" s="272" t="s">
        <v>366</v>
      </c>
      <c r="M899" s="272" t="s">
        <v>367</v>
      </c>
      <c r="N899" s="272" t="s">
        <v>367</v>
      </c>
      <c r="O899" s="272" t="s">
        <v>367</v>
      </c>
      <c r="P899" s="272" t="s">
        <v>367</v>
      </c>
      <c r="Q899" s="272" t="s">
        <v>367</v>
      </c>
      <c r="R899" s="272" t="s">
        <v>367</v>
      </c>
      <c r="S899" s="272" t="s">
        <v>367</v>
      </c>
      <c r="T899" s="272" t="s">
        <v>367</v>
      </c>
      <c r="U899" s="272" t="s">
        <v>367</v>
      </c>
      <c r="V899" s="272" t="s">
        <v>367</v>
      </c>
      <c r="W899" s="272"/>
      <c r="X899" s="272"/>
      <c r="Y899" s="272"/>
      <c r="Z899" s="272"/>
      <c r="AA899" s="272"/>
      <c r="AB899" s="272"/>
      <c r="AC899" s="272"/>
      <c r="AD899" s="272"/>
      <c r="AE899" s="272"/>
      <c r="AF899" s="272"/>
      <c r="AG899" s="272"/>
      <c r="AH899" s="272"/>
      <c r="AI899" s="272"/>
      <c r="AJ899" s="272"/>
      <c r="AK899" s="272"/>
      <c r="AL899" s="272"/>
      <c r="AM899" s="272"/>
      <c r="AN899" s="272"/>
      <c r="AO899" s="272"/>
      <c r="AP899" s="272"/>
      <c r="AQ899" s="272"/>
    </row>
    <row r="900" spans="1:43">
      <c r="A900" s="272">
        <v>209144</v>
      </c>
      <c r="B900" s="252" t="s">
        <v>81</v>
      </c>
      <c r="C900" s="272" t="s">
        <v>366</v>
      </c>
      <c r="D900" s="272" t="s">
        <v>366</v>
      </c>
      <c r="E900" s="272" t="s">
        <v>368</v>
      </c>
      <c r="F900" s="272" t="s">
        <v>366</v>
      </c>
      <c r="G900" s="272" t="s">
        <v>366</v>
      </c>
      <c r="H900" s="272" t="s">
        <v>368</v>
      </c>
      <c r="I900" s="272" t="s">
        <v>367</v>
      </c>
      <c r="J900" s="272" t="s">
        <v>368</v>
      </c>
      <c r="K900" s="272" t="s">
        <v>366</v>
      </c>
      <c r="L900" s="272" t="s">
        <v>368</v>
      </c>
      <c r="M900" s="272" t="s">
        <v>366</v>
      </c>
      <c r="N900" s="272" t="s">
        <v>366</v>
      </c>
      <c r="O900" s="272" t="s">
        <v>366</v>
      </c>
      <c r="P900" s="272" t="s">
        <v>367</v>
      </c>
      <c r="Q900" s="272" t="s">
        <v>367</v>
      </c>
      <c r="R900" s="272" t="s">
        <v>367</v>
      </c>
      <c r="S900" s="272" t="s">
        <v>366</v>
      </c>
      <c r="T900" s="272" t="s">
        <v>366</v>
      </c>
      <c r="U900" s="272" t="s">
        <v>366</v>
      </c>
      <c r="V900" s="272" t="s">
        <v>366</v>
      </c>
      <c r="W900" s="272"/>
      <c r="X900" s="272"/>
      <c r="Y900" s="272"/>
      <c r="Z900" s="272"/>
      <c r="AA900" s="272"/>
      <c r="AB900" s="272"/>
      <c r="AC900" s="272"/>
      <c r="AD900" s="272"/>
      <c r="AE900" s="272"/>
      <c r="AF900" s="272"/>
      <c r="AG900" s="272"/>
      <c r="AH900" s="272"/>
      <c r="AI900" s="272"/>
      <c r="AJ900" s="272"/>
      <c r="AK900" s="272"/>
      <c r="AL900" s="272"/>
      <c r="AM900" s="272"/>
      <c r="AN900" s="272"/>
      <c r="AO900" s="272"/>
      <c r="AP900" s="272"/>
      <c r="AQ900" s="272"/>
    </row>
    <row r="901" spans="1:43">
      <c r="A901" s="272">
        <v>209139</v>
      </c>
      <c r="B901" s="252" t="s">
        <v>81</v>
      </c>
      <c r="C901" s="272" t="s">
        <v>368</v>
      </c>
      <c r="D901" s="272" t="s">
        <v>368</v>
      </c>
      <c r="E901" s="272" t="s">
        <v>368</v>
      </c>
      <c r="F901" s="272" t="s">
        <v>368</v>
      </c>
      <c r="G901" s="272" t="s">
        <v>368</v>
      </c>
      <c r="H901" s="272" t="s">
        <v>368</v>
      </c>
      <c r="I901" s="272" t="s">
        <v>368</v>
      </c>
      <c r="J901" s="272" t="s">
        <v>368</v>
      </c>
      <c r="K901" s="272" t="s">
        <v>368</v>
      </c>
      <c r="L901" s="272" t="s">
        <v>368</v>
      </c>
      <c r="M901" s="272" t="s">
        <v>368</v>
      </c>
      <c r="N901" s="272" t="s">
        <v>368</v>
      </c>
      <c r="O901" s="272" t="s">
        <v>368</v>
      </c>
      <c r="P901" s="272" t="s">
        <v>368</v>
      </c>
      <c r="Q901" s="272" t="s">
        <v>368</v>
      </c>
      <c r="R901" s="272" t="s">
        <v>367</v>
      </c>
      <c r="S901" s="272" t="s">
        <v>367</v>
      </c>
      <c r="T901" s="272" t="s">
        <v>367</v>
      </c>
      <c r="U901" s="272" t="s">
        <v>367</v>
      </c>
      <c r="V901" s="272" t="s">
        <v>367</v>
      </c>
      <c r="W901" s="272"/>
      <c r="X901" s="272"/>
      <c r="Y901" s="272"/>
      <c r="Z901" s="272"/>
      <c r="AA901" s="272"/>
      <c r="AB901" s="272"/>
      <c r="AC901" s="272"/>
      <c r="AD901" s="272"/>
      <c r="AE901" s="272"/>
      <c r="AF901" s="272"/>
      <c r="AG901" s="272"/>
      <c r="AH901" s="272"/>
      <c r="AI901" s="272"/>
      <c r="AJ901" s="272"/>
      <c r="AK901" s="272"/>
      <c r="AL901" s="272"/>
      <c r="AM901" s="272"/>
      <c r="AN901" s="272"/>
      <c r="AO901" s="272"/>
      <c r="AP901" s="272"/>
      <c r="AQ901" s="272"/>
    </row>
    <row r="902" spans="1:43">
      <c r="A902" s="272">
        <v>209135</v>
      </c>
      <c r="B902" s="252" t="s">
        <v>81</v>
      </c>
      <c r="C902" s="272" t="s">
        <v>368</v>
      </c>
      <c r="D902" s="272" t="s">
        <v>368</v>
      </c>
      <c r="E902" s="272" t="s">
        <v>366</v>
      </c>
      <c r="F902" s="272" t="s">
        <v>368</v>
      </c>
      <c r="G902" s="272" t="s">
        <v>366</v>
      </c>
      <c r="H902" s="272" t="s">
        <v>367</v>
      </c>
      <c r="I902" s="272" t="s">
        <v>366</v>
      </c>
      <c r="J902" s="272" t="s">
        <v>366</v>
      </c>
      <c r="K902" s="272" t="s">
        <v>366</v>
      </c>
      <c r="L902" s="272" t="s">
        <v>366</v>
      </c>
      <c r="M902" s="272" t="s">
        <v>366</v>
      </c>
      <c r="N902" s="272" t="s">
        <v>366</v>
      </c>
      <c r="O902" s="272" t="s">
        <v>366</v>
      </c>
      <c r="P902" s="272" t="s">
        <v>367</v>
      </c>
      <c r="Q902" s="272" t="s">
        <v>366</v>
      </c>
      <c r="R902" s="272" t="s">
        <v>367</v>
      </c>
      <c r="S902" s="272" t="s">
        <v>367</v>
      </c>
      <c r="T902" s="272" t="s">
        <v>367</v>
      </c>
      <c r="U902" s="272" t="s">
        <v>367</v>
      </c>
      <c r="V902" s="272" t="s">
        <v>367</v>
      </c>
      <c r="W902" s="272"/>
      <c r="X902" s="272"/>
      <c r="Y902" s="272"/>
      <c r="Z902" s="272"/>
      <c r="AA902" s="272"/>
      <c r="AB902" s="272"/>
      <c r="AC902" s="272"/>
      <c r="AD902" s="272"/>
      <c r="AE902" s="272"/>
      <c r="AF902" s="272"/>
      <c r="AG902" s="272"/>
      <c r="AH902" s="272"/>
      <c r="AI902" s="272"/>
      <c r="AJ902" s="272"/>
      <c r="AK902" s="272"/>
      <c r="AL902" s="272"/>
      <c r="AM902" s="272"/>
      <c r="AN902" s="272"/>
      <c r="AO902" s="272"/>
      <c r="AP902" s="272"/>
      <c r="AQ902" s="272"/>
    </row>
    <row r="903" spans="1:43">
      <c r="A903" s="272">
        <v>209108</v>
      </c>
      <c r="B903" s="252" t="s">
        <v>81</v>
      </c>
      <c r="C903" s="272" t="s">
        <v>366</v>
      </c>
      <c r="D903" s="272" t="s">
        <v>368</v>
      </c>
      <c r="E903" s="272" t="s">
        <v>368</v>
      </c>
      <c r="F903" s="272" t="s">
        <v>368</v>
      </c>
      <c r="G903" s="272" t="s">
        <v>366</v>
      </c>
      <c r="H903" s="272" t="s">
        <v>366</v>
      </c>
      <c r="I903" s="272" t="s">
        <v>366</v>
      </c>
      <c r="J903" s="272" t="s">
        <v>368</v>
      </c>
      <c r="K903" s="272" t="s">
        <v>368</v>
      </c>
      <c r="L903" s="272" t="s">
        <v>368</v>
      </c>
      <c r="M903" s="272" t="s">
        <v>366</v>
      </c>
      <c r="N903" s="272" t="s">
        <v>366</v>
      </c>
      <c r="O903" s="272" t="s">
        <v>368</v>
      </c>
      <c r="P903" s="272" t="s">
        <v>366</v>
      </c>
      <c r="Q903" s="272" t="s">
        <v>368</v>
      </c>
      <c r="R903" s="272" t="s">
        <v>366</v>
      </c>
      <c r="S903" s="272" t="s">
        <v>366</v>
      </c>
      <c r="T903" s="272" t="s">
        <v>368</v>
      </c>
      <c r="U903" s="272" t="s">
        <v>368</v>
      </c>
      <c r="V903" s="272" t="s">
        <v>368</v>
      </c>
      <c r="W903" s="272"/>
      <c r="X903" s="272"/>
      <c r="Y903" s="272"/>
      <c r="Z903" s="272"/>
      <c r="AA903" s="272"/>
      <c r="AB903" s="272"/>
      <c r="AC903" s="272"/>
      <c r="AD903" s="272"/>
      <c r="AE903" s="272"/>
      <c r="AF903" s="272"/>
      <c r="AG903" s="272"/>
      <c r="AH903" s="272"/>
      <c r="AI903" s="272"/>
      <c r="AJ903" s="272"/>
      <c r="AK903" s="272"/>
      <c r="AL903" s="272"/>
      <c r="AM903" s="272"/>
      <c r="AN903" s="272"/>
      <c r="AO903" s="272"/>
      <c r="AP903" s="272"/>
      <c r="AQ903" s="272"/>
    </row>
    <row r="904" spans="1:43">
      <c r="A904" s="272">
        <v>209100</v>
      </c>
      <c r="B904" s="252" t="s">
        <v>81</v>
      </c>
      <c r="C904" s="272" t="s">
        <v>367</v>
      </c>
      <c r="D904" s="272" t="s">
        <v>366</v>
      </c>
      <c r="E904" s="272" t="s">
        <v>366</v>
      </c>
      <c r="F904" s="272" t="s">
        <v>366</v>
      </c>
      <c r="G904" s="272" t="s">
        <v>366</v>
      </c>
      <c r="H904" s="272" t="s">
        <v>367</v>
      </c>
      <c r="I904" s="272" t="s">
        <v>366</v>
      </c>
      <c r="J904" s="272" t="s">
        <v>368</v>
      </c>
      <c r="K904" s="272" t="s">
        <v>368</v>
      </c>
      <c r="L904" s="272" t="s">
        <v>368</v>
      </c>
      <c r="M904" s="272" t="s">
        <v>367</v>
      </c>
      <c r="N904" s="272" t="s">
        <v>367</v>
      </c>
      <c r="O904" s="272" t="s">
        <v>367</v>
      </c>
      <c r="P904" s="272" t="s">
        <v>367</v>
      </c>
      <c r="Q904" s="272" t="s">
        <v>367</v>
      </c>
      <c r="R904" s="272" t="s">
        <v>367</v>
      </c>
      <c r="S904" s="272" t="s">
        <v>367</v>
      </c>
      <c r="T904" s="272" t="s">
        <v>367</v>
      </c>
      <c r="U904" s="272" t="s">
        <v>367</v>
      </c>
      <c r="V904" s="272" t="s">
        <v>367</v>
      </c>
      <c r="W904" s="272"/>
      <c r="X904" s="272"/>
      <c r="Y904" s="272"/>
      <c r="Z904" s="272"/>
      <c r="AA904" s="272"/>
      <c r="AB904" s="272"/>
      <c r="AC904" s="272"/>
      <c r="AD904" s="272"/>
      <c r="AE904" s="272"/>
      <c r="AF904" s="272"/>
      <c r="AG904" s="272"/>
      <c r="AH904" s="272"/>
      <c r="AI904" s="272"/>
      <c r="AJ904" s="272"/>
      <c r="AK904" s="272"/>
      <c r="AL904" s="272"/>
      <c r="AM904" s="272"/>
      <c r="AN904" s="272"/>
      <c r="AO904" s="272"/>
      <c r="AP904" s="272"/>
      <c r="AQ904" s="272"/>
    </row>
    <row r="905" spans="1:43">
      <c r="A905" s="272">
        <v>209097</v>
      </c>
      <c r="B905" s="252" t="s">
        <v>81</v>
      </c>
      <c r="C905" s="272" t="s">
        <v>368</v>
      </c>
      <c r="D905" s="272" t="s">
        <v>368</v>
      </c>
      <c r="E905" s="272" t="s">
        <v>368</v>
      </c>
      <c r="F905" s="272" t="s">
        <v>368</v>
      </c>
      <c r="G905" s="272" t="s">
        <v>368</v>
      </c>
      <c r="H905" s="272" t="s">
        <v>366</v>
      </c>
      <c r="I905" s="272" t="s">
        <v>366</v>
      </c>
      <c r="J905" s="272" t="s">
        <v>366</v>
      </c>
      <c r="K905" s="272" t="s">
        <v>366</v>
      </c>
      <c r="L905" s="272" t="s">
        <v>366</v>
      </c>
      <c r="M905" s="272" t="s">
        <v>366</v>
      </c>
      <c r="N905" s="272" t="s">
        <v>366</v>
      </c>
      <c r="O905" s="272" t="s">
        <v>366</v>
      </c>
      <c r="P905" s="272" t="s">
        <v>366</v>
      </c>
      <c r="Q905" s="272" t="s">
        <v>366</v>
      </c>
      <c r="R905" s="272" t="s">
        <v>367</v>
      </c>
      <c r="S905" s="272" t="s">
        <v>367</v>
      </c>
      <c r="T905" s="272" t="s">
        <v>367</v>
      </c>
      <c r="U905" s="272" t="s">
        <v>368</v>
      </c>
      <c r="V905" s="272" t="s">
        <v>368</v>
      </c>
      <c r="W905" s="272"/>
      <c r="X905" s="272"/>
      <c r="Y905" s="272"/>
      <c r="Z905" s="272"/>
      <c r="AA905" s="272"/>
      <c r="AB905" s="272"/>
      <c r="AC905" s="272"/>
      <c r="AD905" s="272"/>
      <c r="AE905" s="272"/>
      <c r="AF905" s="272"/>
      <c r="AG905" s="272"/>
      <c r="AH905" s="272"/>
      <c r="AI905" s="272"/>
      <c r="AJ905" s="272"/>
      <c r="AK905" s="272"/>
      <c r="AL905" s="272"/>
      <c r="AM905" s="272"/>
      <c r="AN905" s="272"/>
      <c r="AO905" s="272"/>
      <c r="AP905" s="272"/>
      <c r="AQ905" s="272"/>
    </row>
    <row r="906" spans="1:43">
      <c r="A906" s="272">
        <v>209087</v>
      </c>
      <c r="B906" s="252" t="s">
        <v>81</v>
      </c>
      <c r="C906" s="272" t="s">
        <v>366</v>
      </c>
      <c r="D906" s="272" t="s">
        <v>368</v>
      </c>
      <c r="E906" s="272" t="s">
        <v>366</v>
      </c>
      <c r="F906" s="272" t="s">
        <v>366</v>
      </c>
      <c r="G906" s="272" t="s">
        <v>366</v>
      </c>
      <c r="H906" s="272" t="s">
        <v>368</v>
      </c>
      <c r="I906" s="272" t="s">
        <v>367</v>
      </c>
      <c r="J906" s="272" t="s">
        <v>366</v>
      </c>
      <c r="K906" s="272" t="s">
        <v>368</v>
      </c>
      <c r="L906" s="272" t="s">
        <v>366</v>
      </c>
      <c r="M906" s="272" t="s">
        <v>367</v>
      </c>
      <c r="N906" s="272" t="s">
        <v>367</v>
      </c>
      <c r="O906" s="272" t="s">
        <v>367</v>
      </c>
      <c r="P906" s="272" t="s">
        <v>367</v>
      </c>
      <c r="Q906" s="272" t="s">
        <v>367</v>
      </c>
      <c r="R906" s="272" t="s">
        <v>367</v>
      </c>
      <c r="S906" s="272" t="s">
        <v>367</v>
      </c>
      <c r="T906" s="272" t="s">
        <v>367</v>
      </c>
      <c r="U906" s="272" t="s">
        <v>367</v>
      </c>
      <c r="V906" s="272" t="s">
        <v>367</v>
      </c>
      <c r="W906" s="272"/>
      <c r="X906" s="272"/>
      <c r="Y906" s="272"/>
      <c r="Z906" s="272"/>
      <c r="AA906" s="272"/>
      <c r="AB906" s="272"/>
      <c r="AC906" s="272"/>
      <c r="AD906" s="272"/>
      <c r="AE906" s="272"/>
      <c r="AF906" s="272"/>
      <c r="AG906" s="272"/>
      <c r="AH906" s="272"/>
      <c r="AI906" s="272"/>
      <c r="AJ906" s="272"/>
      <c r="AK906" s="272"/>
      <c r="AL906" s="272"/>
      <c r="AM906" s="272"/>
      <c r="AN906" s="272"/>
      <c r="AO906" s="272"/>
      <c r="AP906" s="272"/>
      <c r="AQ906" s="272"/>
    </row>
    <row r="907" spans="1:43">
      <c r="A907" s="272">
        <v>209084</v>
      </c>
      <c r="B907" s="252" t="s">
        <v>81</v>
      </c>
      <c r="C907" s="272" t="s">
        <v>368</v>
      </c>
      <c r="D907" s="272" t="s">
        <v>368</v>
      </c>
      <c r="E907" s="272" t="s">
        <v>368</v>
      </c>
      <c r="F907" s="272" t="s">
        <v>368</v>
      </c>
      <c r="G907" s="272" t="s">
        <v>366</v>
      </c>
      <c r="H907" s="272" t="s">
        <v>367</v>
      </c>
      <c r="I907" s="272" t="s">
        <v>368</v>
      </c>
      <c r="J907" s="272" t="s">
        <v>368</v>
      </c>
      <c r="K907" s="272" t="s">
        <v>368</v>
      </c>
      <c r="L907" s="272" t="s">
        <v>368</v>
      </c>
      <c r="M907" s="272" t="s">
        <v>367</v>
      </c>
      <c r="N907" s="272" t="s">
        <v>367</v>
      </c>
      <c r="O907" s="272" t="s">
        <v>367</v>
      </c>
      <c r="P907" s="272" t="s">
        <v>367</v>
      </c>
      <c r="Q907" s="272" t="s">
        <v>367</v>
      </c>
      <c r="R907" s="272" t="s">
        <v>367</v>
      </c>
      <c r="S907" s="272" t="s">
        <v>367</v>
      </c>
      <c r="T907" s="272" t="s">
        <v>367</v>
      </c>
      <c r="U907" s="272" t="s">
        <v>367</v>
      </c>
      <c r="V907" s="272" t="s">
        <v>367</v>
      </c>
      <c r="W907" s="272"/>
      <c r="X907" s="272"/>
      <c r="Y907" s="272"/>
      <c r="Z907" s="272"/>
      <c r="AA907" s="272"/>
      <c r="AB907" s="272"/>
      <c r="AC907" s="272"/>
      <c r="AD907" s="272"/>
      <c r="AE907" s="272"/>
      <c r="AF907" s="272"/>
      <c r="AG907" s="272"/>
      <c r="AH907" s="272"/>
      <c r="AI907" s="272"/>
      <c r="AJ907" s="272"/>
      <c r="AK907" s="272"/>
      <c r="AL907" s="272"/>
      <c r="AM907" s="272"/>
      <c r="AN907" s="272"/>
      <c r="AO907" s="272"/>
      <c r="AP907" s="272"/>
      <c r="AQ907" s="272"/>
    </row>
    <row r="908" spans="1:43">
      <c r="A908" s="272">
        <v>209064</v>
      </c>
      <c r="B908" s="252" t="s">
        <v>81</v>
      </c>
      <c r="C908" s="272" t="s">
        <v>366</v>
      </c>
      <c r="D908" s="272" t="s">
        <v>366</v>
      </c>
      <c r="E908" s="272" t="s">
        <v>366</v>
      </c>
      <c r="F908" s="272" t="s">
        <v>368</v>
      </c>
      <c r="G908" s="272" t="s">
        <v>366</v>
      </c>
      <c r="H908" s="272" t="s">
        <v>366</v>
      </c>
      <c r="I908" s="272" t="s">
        <v>366</v>
      </c>
      <c r="J908" s="272" t="s">
        <v>368</v>
      </c>
      <c r="K908" s="272" t="s">
        <v>368</v>
      </c>
      <c r="L908" s="272" t="s">
        <v>368</v>
      </c>
      <c r="M908" s="272" t="s">
        <v>368</v>
      </c>
      <c r="N908" s="272" t="s">
        <v>368</v>
      </c>
      <c r="O908" s="272" t="s">
        <v>366</v>
      </c>
      <c r="P908" s="272" t="s">
        <v>367</v>
      </c>
      <c r="Q908" s="272" t="s">
        <v>368</v>
      </c>
      <c r="R908" s="272" t="s">
        <v>366</v>
      </c>
      <c r="S908" s="272" t="s">
        <v>366</v>
      </c>
      <c r="T908" s="272" t="s">
        <v>368</v>
      </c>
      <c r="U908" s="272" t="s">
        <v>368</v>
      </c>
      <c r="V908" s="272" t="s">
        <v>368</v>
      </c>
      <c r="W908" s="272"/>
      <c r="X908" s="272"/>
      <c r="Y908" s="272"/>
      <c r="Z908" s="272"/>
      <c r="AA908" s="272"/>
      <c r="AB908" s="272"/>
      <c r="AC908" s="272"/>
      <c r="AD908" s="272"/>
      <c r="AE908" s="272"/>
      <c r="AF908" s="272"/>
      <c r="AG908" s="272"/>
      <c r="AH908" s="272"/>
      <c r="AI908" s="272"/>
      <c r="AJ908" s="272"/>
      <c r="AK908" s="272"/>
      <c r="AL908" s="272"/>
      <c r="AM908" s="272"/>
      <c r="AN908" s="272"/>
      <c r="AO908" s="272"/>
      <c r="AP908" s="272"/>
      <c r="AQ908" s="272"/>
    </row>
    <row r="909" spans="1:43">
      <c r="A909" s="272">
        <v>209053</v>
      </c>
      <c r="B909" s="252" t="s">
        <v>81</v>
      </c>
      <c r="C909" s="272" t="s">
        <v>366</v>
      </c>
      <c r="D909" s="272" t="s">
        <v>366</v>
      </c>
      <c r="E909" s="272" t="s">
        <v>366</v>
      </c>
      <c r="F909" s="272" t="s">
        <v>366</v>
      </c>
      <c r="G909" s="272" t="s">
        <v>366</v>
      </c>
      <c r="H909" s="272" t="s">
        <v>366</v>
      </c>
      <c r="I909" s="272" t="s">
        <v>368</v>
      </c>
      <c r="J909" s="272" t="s">
        <v>368</v>
      </c>
      <c r="K909" s="272" t="s">
        <v>368</v>
      </c>
      <c r="L909" s="272" t="s">
        <v>368</v>
      </c>
      <c r="M909" s="272" t="s">
        <v>368</v>
      </c>
      <c r="N909" s="272" t="s">
        <v>368</v>
      </c>
      <c r="O909" s="272" t="s">
        <v>368</v>
      </c>
      <c r="P909" s="272" t="s">
        <v>367</v>
      </c>
      <c r="Q909" s="272" t="s">
        <v>366</v>
      </c>
      <c r="R909" s="272" t="s">
        <v>367</v>
      </c>
      <c r="S909" s="272" t="s">
        <v>366</v>
      </c>
      <c r="T909" s="272" t="s">
        <v>366</v>
      </c>
      <c r="U909" s="272" t="s">
        <v>366</v>
      </c>
      <c r="V909" s="272" t="s">
        <v>366</v>
      </c>
      <c r="W909" s="272"/>
      <c r="X909" s="272"/>
      <c r="Y909" s="272"/>
      <c r="Z909" s="272"/>
      <c r="AA909" s="272"/>
      <c r="AB909" s="272"/>
      <c r="AC909" s="272"/>
      <c r="AD909" s="272"/>
      <c r="AE909" s="272"/>
      <c r="AF909" s="272"/>
      <c r="AG909" s="272"/>
      <c r="AH909" s="272"/>
      <c r="AI909" s="272"/>
      <c r="AJ909" s="272"/>
      <c r="AK909" s="272"/>
      <c r="AL909" s="272"/>
      <c r="AM909" s="272"/>
      <c r="AN909" s="272"/>
      <c r="AO909" s="272"/>
      <c r="AP909" s="272"/>
      <c r="AQ909" s="272"/>
    </row>
    <row r="910" spans="1:43">
      <c r="A910" s="272">
        <v>209040</v>
      </c>
      <c r="B910" s="252" t="s">
        <v>81</v>
      </c>
      <c r="C910" s="272" t="s">
        <v>366</v>
      </c>
      <c r="D910" s="272" t="s">
        <v>368</v>
      </c>
      <c r="E910" s="272" t="s">
        <v>368</v>
      </c>
      <c r="F910" s="272" t="s">
        <v>368</v>
      </c>
      <c r="G910" s="272" t="s">
        <v>368</v>
      </c>
      <c r="H910" s="272" t="s">
        <v>368</v>
      </c>
      <c r="I910" s="272" t="s">
        <v>368</v>
      </c>
      <c r="J910" s="272" t="s">
        <v>366</v>
      </c>
      <c r="K910" s="272" t="s">
        <v>368</v>
      </c>
      <c r="L910" s="272" t="s">
        <v>368</v>
      </c>
      <c r="M910" s="272" t="s">
        <v>368</v>
      </c>
      <c r="N910" s="272" t="s">
        <v>367</v>
      </c>
      <c r="O910" s="272" t="s">
        <v>367</v>
      </c>
      <c r="P910" s="272" t="s">
        <v>368</v>
      </c>
      <c r="Q910" s="272" t="s">
        <v>367</v>
      </c>
      <c r="R910" s="272" t="s">
        <v>367</v>
      </c>
      <c r="S910" s="272" t="s">
        <v>367</v>
      </c>
      <c r="T910" s="272" t="s">
        <v>367</v>
      </c>
      <c r="U910" s="272" t="s">
        <v>367</v>
      </c>
      <c r="V910" s="272" t="s">
        <v>367</v>
      </c>
      <c r="W910" s="272"/>
      <c r="X910" s="272"/>
      <c r="Y910" s="272"/>
      <c r="Z910" s="272"/>
      <c r="AA910" s="272"/>
      <c r="AB910" s="272"/>
      <c r="AC910" s="272"/>
      <c r="AD910" s="272"/>
      <c r="AE910" s="272"/>
      <c r="AF910" s="272"/>
      <c r="AG910" s="272"/>
      <c r="AH910" s="272"/>
      <c r="AI910" s="272"/>
      <c r="AJ910" s="272"/>
      <c r="AK910" s="272"/>
      <c r="AL910" s="272"/>
      <c r="AM910" s="272"/>
      <c r="AN910" s="272"/>
      <c r="AO910" s="272"/>
      <c r="AP910" s="272"/>
      <c r="AQ910" s="272"/>
    </row>
    <row r="911" spans="1:43">
      <c r="A911" s="272">
        <v>209039</v>
      </c>
      <c r="B911" s="252" t="s">
        <v>81</v>
      </c>
      <c r="C911" s="272" t="s">
        <v>366</v>
      </c>
      <c r="D911" s="272" t="s">
        <v>368</v>
      </c>
      <c r="E911" s="272" t="s">
        <v>368</v>
      </c>
      <c r="F911" s="272" t="s">
        <v>366</v>
      </c>
      <c r="G911" s="272" t="s">
        <v>366</v>
      </c>
      <c r="H911" s="272" t="s">
        <v>366</v>
      </c>
      <c r="I911" s="272" t="s">
        <v>366</v>
      </c>
      <c r="J911" s="272" t="s">
        <v>366</v>
      </c>
      <c r="K911" s="272" t="s">
        <v>366</v>
      </c>
      <c r="L911" s="272" t="s">
        <v>368</v>
      </c>
      <c r="M911" s="272" t="s">
        <v>366</v>
      </c>
      <c r="N911" s="272" t="s">
        <v>368</v>
      </c>
      <c r="O911" s="272" t="s">
        <v>368</v>
      </c>
      <c r="P911" s="272" t="s">
        <v>366</v>
      </c>
      <c r="Q911" s="272" t="s">
        <v>366</v>
      </c>
      <c r="R911" s="272" t="s">
        <v>367</v>
      </c>
      <c r="S911" s="272" t="s">
        <v>368</v>
      </c>
      <c r="T911" s="272" t="s">
        <v>368</v>
      </c>
      <c r="U911" s="272" t="s">
        <v>368</v>
      </c>
      <c r="V911" s="272" t="s">
        <v>367</v>
      </c>
      <c r="W911" s="272"/>
      <c r="X911" s="272"/>
      <c r="Y911" s="272"/>
      <c r="Z911" s="272"/>
      <c r="AA911" s="272"/>
      <c r="AB911" s="272"/>
      <c r="AC911" s="272"/>
      <c r="AD911" s="272"/>
      <c r="AE911" s="272"/>
      <c r="AF911" s="272"/>
      <c r="AG911" s="272"/>
      <c r="AH911" s="272"/>
      <c r="AI911" s="272"/>
      <c r="AJ911" s="272"/>
      <c r="AK911" s="272"/>
      <c r="AL911" s="272"/>
      <c r="AM911" s="272"/>
      <c r="AN911" s="272"/>
      <c r="AO911" s="272"/>
      <c r="AP911" s="272"/>
      <c r="AQ911" s="272"/>
    </row>
    <row r="912" spans="1:43">
      <c r="A912" s="272">
        <v>209036</v>
      </c>
      <c r="B912" s="252" t="s">
        <v>81</v>
      </c>
      <c r="C912" s="272" t="s">
        <v>366</v>
      </c>
      <c r="D912" s="272" t="s">
        <v>366</v>
      </c>
      <c r="E912" s="272" t="s">
        <v>366</v>
      </c>
      <c r="F912" s="272" t="s">
        <v>366</v>
      </c>
      <c r="G912" s="272" t="s">
        <v>366</v>
      </c>
      <c r="H912" s="272" t="s">
        <v>366</v>
      </c>
      <c r="I912" s="272" t="s">
        <v>368</v>
      </c>
      <c r="J912" s="272" t="s">
        <v>368</v>
      </c>
      <c r="K912" s="272" t="s">
        <v>368</v>
      </c>
      <c r="L912" s="272" t="s">
        <v>368</v>
      </c>
      <c r="M912" s="272" t="s">
        <v>366</v>
      </c>
      <c r="N912" s="272" t="s">
        <v>367</v>
      </c>
      <c r="O912" s="272" t="s">
        <v>368</v>
      </c>
      <c r="P912" s="272" t="s">
        <v>367</v>
      </c>
      <c r="Q912" s="272" t="s">
        <v>366</v>
      </c>
      <c r="R912" s="272" t="s">
        <v>367</v>
      </c>
      <c r="S912" s="272" t="s">
        <v>368</v>
      </c>
      <c r="T912" s="272" t="s">
        <v>367</v>
      </c>
      <c r="U912" s="272" t="s">
        <v>367</v>
      </c>
      <c r="V912" s="272" t="s">
        <v>368</v>
      </c>
      <c r="W912" s="272"/>
      <c r="X912" s="272"/>
      <c r="Y912" s="272"/>
      <c r="Z912" s="272"/>
      <c r="AA912" s="272"/>
      <c r="AB912" s="272"/>
      <c r="AC912" s="272"/>
      <c r="AD912" s="272"/>
      <c r="AE912" s="272"/>
      <c r="AF912" s="272"/>
      <c r="AG912" s="272"/>
      <c r="AH912" s="272"/>
      <c r="AI912" s="272"/>
      <c r="AJ912" s="272"/>
      <c r="AK912" s="272"/>
      <c r="AL912" s="272"/>
      <c r="AM912" s="272"/>
      <c r="AN912" s="272"/>
      <c r="AO912" s="272"/>
      <c r="AP912" s="272"/>
      <c r="AQ912" s="272"/>
    </row>
    <row r="913" spans="1:43">
      <c r="A913" s="272">
        <v>209032</v>
      </c>
      <c r="B913" s="252" t="s">
        <v>81</v>
      </c>
      <c r="C913" s="272" t="s">
        <v>366</v>
      </c>
      <c r="D913" s="272" t="s">
        <v>368</v>
      </c>
      <c r="E913" s="272" t="s">
        <v>366</v>
      </c>
      <c r="F913" s="272" t="s">
        <v>368</v>
      </c>
      <c r="G913" s="272" t="s">
        <v>366</v>
      </c>
      <c r="H913" s="272" t="s">
        <v>367</v>
      </c>
      <c r="I913" s="272" t="s">
        <v>368</v>
      </c>
      <c r="J913" s="272" t="s">
        <v>366</v>
      </c>
      <c r="K913" s="272" t="s">
        <v>368</v>
      </c>
      <c r="L913" s="272" t="s">
        <v>366</v>
      </c>
      <c r="M913" s="272" t="s">
        <v>368</v>
      </c>
      <c r="N913" s="272" t="s">
        <v>368</v>
      </c>
      <c r="O913" s="272" t="s">
        <v>366</v>
      </c>
      <c r="P913" s="272" t="s">
        <v>367</v>
      </c>
      <c r="Q913" s="272" t="s">
        <v>367</v>
      </c>
      <c r="R913" s="272" t="s">
        <v>367</v>
      </c>
      <c r="S913" s="272" t="s">
        <v>367</v>
      </c>
      <c r="T913" s="272" t="s">
        <v>366</v>
      </c>
      <c r="U913" s="272" t="s">
        <v>366</v>
      </c>
      <c r="V913" s="272" t="s">
        <v>367</v>
      </c>
      <c r="W913" s="272"/>
      <c r="X913" s="272"/>
      <c r="Y913" s="272"/>
      <c r="Z913" s="272"/>
      <c r="AA913" s="272"/>
      <c r="AB913" s="272"/>
      <c r="AC913" s="272"/>
      <c r="AD913" s="272"/>
      <c r="AE913" s="272"/>
      <c r="AF913" s="272"/>
      <c r="AG913" s="272"/>
      <c r="AH913" s="272"/>
      <c r="AI913" s="272"/>
      <c r="AJ913" s="272"/>
      <c r="AK913" s="272"/>
      <c r="AL913" s="272"/>
      <c r="AM913" s="272"/>
      <c r="AN913" s="272"/>
      <c r="AO913" s="272"/>
      <c r="AP913" s="272"/>
      <c r="AQ913" s="272"/>
    </row>
    <row r="914" spans="1:43">
      <c r="A914" s="272">
        <v>209027</v>
      </c>
      <c r="B914" s="252" t="s">
        <v>81</v>
      </c>
      <c r="C914" s="272" t="s">
        <v>366</v>
      </c>
      <c r="D914" s="272" t="s">
        <v>368</v>
      </c>
      <c r="E914" s="272" t="s">
        <v>366</v>
      </c>
      <c r="F914" s="272" t="s">
        <v>368</v>
      </c>
      <c r="G914" s="272" t="s">
        <v>366</v>
      </c>
      <c r="H914" s="272" t="s">
        <v>368</v>
      </c>
      <c r="I914" s="272" t="s">
        <v>366</v>
      </c>
      <c r="J914" s="272" t="s">
        <v>366</v>
      </c>
      <c r="K914" s="272" t="s">
        <v>366</v>
      </c>
      <c r="L914" s="272" t="s">
        <v>366</v>
      </c>
      <c r="M914" s="272" t="s">
        <v>368</v>
      </c>
      <c r="N914" s="272" t="s">
        <v>368</v>
      </c>
      <c r="O914" s="272" t="s">
        <v>368</v>
      </c>
      <c r="P914" s="272" t="s">
        <v>368</v>
      </c>
      <c r="Q914" s="272" t="s">
        <v>368</v>
      </c>
      <c r="R914" s="272" t="s">
        <v>367</v>
      </c>
      <c r="S914" s="272" t="s">
        <v>368</v>
      </c>
      <c r="T914" s="272" t="s">
        <v>366</v>
      </c>
      <c r="U914" s="272" t="s">
        <v>366</v>
      </c>
      <c r="V914" s="272" t="s">
        <v>366</v>
      </c>
      <c r="W914" s="272"/>
      <c r="X914" s="272"/>
      <c r="Y914" s="272"/>
      <c r="Z914" s="272"/>
      <c r="AA914" s="272"/>
      <c r="AB914" s="272"/>
      <c r="AC914" s="272"/>
      <c r="AD914" s="272"/>
      <c r="AE914" s="272"/>
      <c r="AF914" s="272"/>
      <c r="AG914" s="272"/>
      <c r="AH914" s="272"/>
      <c r="AI914" s="272"/>
      <c r="AJ914" s="272"/>
      <c r="AK914" s="272"/>
      <c r="AL914" s="272"/>
      <c r="AM914" s="272"/>
      <c r="AN914" s="272"/>
      <c r="AO914" s="272"/>
      <c r="AP914" s="272"/>
      <c r="AQ914" s="272"/>
    </row>
    <row r="915" spans="1:43">
      <c r="A915" s="272">
        <v>209012</v>
      </c>
      <c r="B915" s="252" t="s">
        <v>81</v>
      </c>
      <c r="C915" s="272" t="s">
        <v>366</v>
      </c>
      <c r="D915" s="272" t="s">
        <v>368</v>
      </c>
      <c r="E915" s="272" t="s">
        <v>366</v>
      </c>
      <c r="F915" s="272" t="s">
        <v>366</v>
      </c>
      <c r="G915" s="272" t="s">
        <v>368</v>
      </c>
      <c r="H915" s="272" t="s">
        <v>368</v>
      </c>
      <c r="I915" s="272" t="s">
        <v>368</v>
      </c>
      <c r="J915" s="272" t="s">
        <v>367</v>
      </c>
      <c r="K915" s="272" t="s">
        <v>368</v>
      </c>
      <c r="L915" s="272" t="s">
        <v>368</v>
      </c>
      <c r="M915" s="272" t="s">
        <v>366</v>
      </c>
      <c r="N915" s="272" t="s">
        <v>366</v>
      </c>
      <c r="O915" s="272" t="s">
        <v>368</v>
      </c>
      <c r="P915" s="272" t="s">
        <v>366</v>
      </c>
      <c r="Q915" s="272" t="s">
        <v>367</v>
      </c>
      <c r="R915" s="272" t="s">
        <v>367</v>
      </c>
      <c r="S915" s="272" t="s">
        <v>367</v>
      </c>
      <c r="T915" s="272" t="s">
        <v>367</v>
      </c>
      <c r="U915" s="272" t="s">
        <v>367</v>
      </c>
      <c r="V915" s="272" t="s">
        <v>367</v>
      </c>
      <c r="W915" s="272"/>
      <c r="X915" s="272"/>
      <c r="Y915" s="272"/>
      <c r="Z915" s="272"/>
      <c r="AA915" s="272"/>
      <c r="AB915" s="272"/>
      <c r="AC915" s="272"/>
      <c r="AD915" s="272"/>
      <c r="AE915" s="272"/>
      <c r="AF915" s="272"/>
      <c r="AG915" s="272"/>
      <c r="AH915" s="272"/>
      <c r="AI915" s="272"/>
      <c r="AJ915" s="272"/>
      <c r="AK915" s="272"/>
      <c r="AL915" s="272"/>
      <c r="AM915" s="272"/>
      <c r="AN915" s="272"/>
      <c r="AO915" s="272"/>
      <c r="AP915" s="272"/>
      <c r="AQ915" s="272"/>
    </row>
    <row r="916" spans="1:43">
      <c r="A916" s="272">
        <v>208985</v>
      </c>
      <c r="B916" s="252" t="s">
        <v>81</v>
      </c>
      <c r="C916" s="272" t="s">
        <v>368</v>
      </c>
      <c r="D916" s="272" t="s">
        <v>366</v>
      </c>
      <c r="E916" s="272" t="s">
        <v>366</v>
      </c>
      <c r="F916" s="272" t="s">
        <v>366</v>
      </c>
      <c r="G916" s="272" t="s">
        <v>368</v>
      </c>
      <c r="H916" s="272" t="s">
        <v>368</v>
      </c>
      <c r="I916" s="272" t="s">
        <v>366</v>
      </c>
      <c r="J916" s="272" t="s">
        <v>368</v>
      </c>
      <c r="K916" s="272" t="s">
        <v>366</v>
      </c>
      <c r="L916" s="272" t="s">
        <v>367</v>
      </c>
      <c r="M916" s="272" t="s">
        <v>367</v>
      </c>
      <c r="N916" s="272" t="s">
        <v>366</v>
      </c>
      <c r="O916" s="272" t="s">
        <v>367</v>
      </c>
      <c r="P916" s="272" t="s">
        <v>368</v>
      </c>
      <c r="Q916" s="272" t="s">
        <v>366</v>
      </c>
      <c r="R916" s="272" t="s">
        <v>368</v>
      </c>
      <c r="S916" s="272" t="s">
        <v>367</v>
      </c>
      <c r="T916" s="272" t="s">
        <v>367</v>
      </c>
      <c r="U916" s="272" t="s">
        <v>367</v>
      </c>
      <c r="V916" s="272" t="s">
        <v>367</v>
      </c>
      <c r="W916" s="272"/>
      <c r="X916" s="272"/>
      <c r="Y916" s="272"/>
      <c r="Z916" s="272"/>
      <c r="AA916" s="272"/>
      <c r="AB916" s="272"/>
      <c r="AC916" s="272"/>
      <c r="AD916" s="272"/>
      <c r="AE916" s="272"/>
      <c r="AF916" s="272"/>
      <c r="AG916" s="272"/>
      <c r="AH916" s="272"/>
      <c r="AI916" s="272"/>
      <c r="AJ916" s="272"/>
      <c r="AK916" s="272"/>
      <c r="AL916" s="272"/>
      <c r="AM916" s="272"/>
      <c r="AN916" s="272"/>
      <c r="AO916" s="272"/>
      <c r="AP916" s="272"/>
      <c r="AQ916" s="272"/>
    </row>
    <row r="917" spans="1:43">
      <c r="A917" s="272">
        <v>208981</v>
      </c>
      <c r="B917" s="252" t="s">
        <v>81</v>
      </c>
      <c r="C917" s="272" t="s">
        <v>366</v>
      </c>
      <c r="D917" s="272" t="s">
        <v>366</v>
      </c>
      <c r="E917" s="272" t="s">
        <v>366</v>
      </c>
      <c r="F917" s="272" t="s">
        <v>366</v>
      </c>
      <c r="G917" s="272" t="s">
        <v>368</v>
      </c>
      <c r="H917" s="272" t="s">
        <v>368</v>
      </c>
      <c r="I917" s="272" t="s">
        <v>367</v>
      </c>
      <c r="J917" s="272" t="s">
        <v>368</v>
      </c>
      <c r="K917" s="272" t="s">
        <v>367</v>
      </c>
      <c r="L917" s="272" t="s">
        <v>368</v>
      </c>
      <c r="M917" s="272" t="s">
        <v>367</v>
      </c>
      <c r="N917" s="272" t="s">
        <v>367</v>
      </c>
      <c r="O917" s="272" t="s">
        <v>367</v>
      </c>
      <c r="P917" s="272" t="s">
        <v>367</v>
      </c>
      <c r="Q917" s="272" t="s">
        <v>367</v>
      </c>
      <c r="R917" s="272" t="s">
        <v>367</v>
      </c>
      <c r="S917" s="272" t="s">
        <v>367</v>
      </c>
      <c r="T917" s="272" t="s">
        <v>367</v>
      </c>
      <c r="U917" s="272" t="s">
        <v>367</v>
      </c>
      <c r="V917" s="272" t="s">
        <v>367</v>
      </c>
      <c r="W917" s="272"/>
      <c r="X917" s="272"/>
      <c r="Y917" s="272"/>
      <c r="Z917" s="272"/>
      <c r="AA917" s="272"/>
      <c r="AB917" s="272"/>
      <c r="AC917" s="272"/>
      <c r="AD917" s="272"/>
      <c r="AE917" s="272"/>
      <c r="AF917" s="272"/>
      <c r="AG917" s="272"/>
      <c r="AH917" s="272"/>
      <c r="AI917" s="272"/>
      <c r="AJ917" s="272"/>
      <c r="AK917" s="272"/>
      <c r="AL917" s="272"/>
      <c r="AM917" s="272"/>
      <c r="AN917" s="272"/>
      <c r="AO917" s="272"/>
      <c r="AP917" s="272"/>
      <c r="AQ917" s="272"/>
    </row>
    <row r="918" spans="1:43">
      <c r="A918" s="272">
        <v>208979</v>
      </c>
      <c r="B918" s="252" t="s">
        <v>81</v>
      </c>
      <c r="C918" s="272" t="s">
        <v>367</v>
      </c>
      <c r="D918" s="272" t="s">
        <v>368</v>
      </c>
      <c r="E918" s="272" t="s">
        <v>368</v>
      </c>
      <c r="F918" s="272" t="s">
        <v>368</v>
      </c>
      <c r="G918" s="272" t="s">
        <v>368</v>
      </c>
      <c r="H918" s="272" t="s">
        <v>368</v>
      </c>
      <c r="I918" s="272" t="s">
        <v>368</v>
      </c>
      <c r="J918" s="272" t="s">
        <v>368</v>
      </c>
      <c r="K918" s="272" t="s">
        <v>368</v>
      </c>
      <c r="L918" s="272" t="s">
        <v>368</v>
      </c>
      <c r="M918" s="272" t="s">
        <v>367</v>
      </c>
      <c r="N918" s="272" t="s">
        <v>368</v>
      </c>
      <c r="O918" s="272" t="s">
        <v>368</v>
      </c>
      <c r="P918" s="272" t="s">
        <v>368</v>
      </c>
      <c r="Q918" s="272" t="s">
        <v>367</v>
      </c>
      <c r="R918" s="272" t="s">
        <v>367</v>
      </c>
      <c r="S918" s="272" t="s">
        <v>367</v>
      </c>
      <c r="T918" s="272" t="s">
        <v>367</v>
      </c>
      <c r="U918" s="272" t="s">
        <v>367</v>
      </c>
      <c r="V918" s="272" t="s">
        <v>367</v>
      </c>
      <c r="W918" s="272"/>
      <c r="X918" s="272"/>
      <c r="Y918" s="272"/>
      <c r="Z918" s="272"/>
      <c r="AA918" s="272"/>
      <c r="AB918" s="272"/>
      <c r="AC918" s="272"/>
      <c r="AD918" s="272"/>
      <c r="AE918" s="272"/>
      <c r="AF918" s="272"/>
      <c r="AG918" s="272"/>
      <c r="AH918" s="272"/>
      <c r="AI918" s="272"/>
      <c r="AJ918" s="272"/>
      <c r="AK918" s="272"/>
      <c r="AL918" s="272"/>
      <c r="AM918" s="272"/>
      <c r="AN918" s="272"/>
      <c r="AO918" s="272"/>
      <c r="AP918" s="272"/>
      <c r="AQ918" s="272"/>
    </row>
    <row r="919" spans="1:43">
      <c r="A919" s="272">
        <v>208975</v>
      </c>
      <c r="B919" s="252" t="s">
        <v>81</v>
      </c>
      <c r="C919" s="272" t="s">
        <v>367</v>
      </c>
      <c r="D919" s="272" t="s">
        <v>366</v>
      </c>
      <c r="E919" s="272" t="s">
        <v>366</v>
      </c>
      <c r="F919" s="272" t="s">
        <v>366</v>
      </c>
      <c r="G919" s="272" t="s">
        <v>368</v>
      </c>
      <c r="H919" s="272" t="s">
        <v>368</v>
      </c>
      <c r="I919" s="272" t="s">
        <v>366</v>
      </c>
      <c r="J919" s="272" t="s">
        <v>366</v>
      </c>
      <c r="K919" s="272" t="s">
        <v>366</v>
      </c>
      <c r="L919" s="272" t="s">
        <v>368</v>
      </c>
      <c r="M919" s="272" t="s">
        <v>367</v>
      </c>
      <c r="N919" s="272" t="s">
        <v>367</v>
      </c>
      <c r="O919" s="272" t="s">
        <v>368</v>
      </c>
      <c r="P919" s="272" t="s">
        <v>368</v>
      </c>
      <c r="Q919" s="272" t="s">
        <v>367</v>
      </c>
      <c r="R919" s="272" t="s">
        <v>367</v>
      </c>
      <c r="S919" s="272" t="s">
        <v>367</v>
      </c>
      <c r="T919" s="272" t="s">
        <v>367</v>
      </c>
      <c r="U919" s="272" t="s">
        <v>367</v>
      </c>
      <c r="V919" s="272" t="s">
        <v>367</v>
      </c>
      <c r="W919" s="272"/>
      <c r="X919" s="272"/>
      <c r="Y919" s="272"/>
      <c r="Z919" s="272"/>
      <c r="AA919" s="272"/>
      <c r="AB919" s="272"/>
      <c r="AC919" s="272"/>
      <c r="AD919" s="272"/>
      <c r="AE919" s="272"/>
      <c r="AF919" s="272"/>
      <c r="AG919" s="272"/>
      <c r="AH919" s="272"/>
      <c r="AI919" s="272"/>
      <c r="AJ919" s="272"/>
      <c r="AK919" s="272"/>
      <c r="AL919" s="272"/>
      <c r="AM919" s="272"/>
      <c r="AN919" s="272"/>
      <c r="AO919" s="272"/>
      <c r="AP919" s="272"/>
      <c r="AQ919" s="272"/>
    </row>
    <row r="920" spans="1:43">
      <c r="A920" s="272">
        <v>208974</v>
      </c>
      <c r="B920" s="252" t="s">
        <v>81</v>
      </c>
      <c r="C920" s="272" t="s">
        <v>366</v>
      </c>
      <c r="D920" s="272" t="s">
        <v>368</v>
      </c>
      <c r="E920" s="272" t="s">
        <v>366</v>
      </c>
      <c r="F920" s="272" t="s">
        <v>368</v>
      </c>
      <c r="G920" s="272" t="s">
        <v>366</v>
      </c>
      <c r="H920" s="272" t="s">
        <v>366</v>
      </c>
      <c r="I920" s="272" t="s">
        <v>366</v>
      </c>
      <c r="J920" s="272" t="s">
        <v>368</v>
      </c>
      <c r="K920" s="272" t="s">
        <v>368</v>
      </c>
      <c r="L920" s="272" t="s">
        <v>368</v>
      </c>
      <c r="M920" s="272" t="s">
        <v>368</v>
      </c>
      <c r="N920" s="272" t="s">
        <v>368</v>
      </c>
      <c r="O920" s="272" t="s">
        <v>368</v>
      </c>
      <c r="P920" s="272" t="s">
        <v>366</v>
      </c>
      <c r="Q920" s="272" t="s">
        <v>368</v>
      </c>
      <c r="R920" s="272" t="s">
        <v>368</v>
      </c>
      <c r="S920" s="272" t="s">
        <v>368</v>
      </c>
      <c r="T920" s="272" t="s">
        <v>366</v>
      </c>
      <c r="U920" s="272" t="s">
        <v>366</v>
      </c>
      <c r="V920" s="272" t="s">
        <v>368</v>
      </c>
      <c r="W920" s="272"/>
      <c r="X920" s="272"/>
      <c r="Y920" s="272"/>
      <c r="Z920" s="272"/>
      <c r="AA920" s="272"/>
      <c r="AB920" s="272"/>
      <c r="AC920" s="272"/>
      <c r="AD920" s="272"/>
      <c r="AE920" s="272"/>
      <c r="AF920" s="272"/>
      <c r="AG920" s="272"/>
      <c r="AH920" s="272"/>
      <c r="AI920" s="272"/>
      <c r="AJ920" s="272"/>
      <c r="AK920" s="272"/>
      <c r="AL920" s="272"/>
      <c r="AM920" s="272"/>
      <c r="AN920" s="272"/>
      <c r="AO920" s="272"/>
      <c r="AP920" s="272"/>
      <c r="AQ920" s="272"/>
    </row>
    <row r="921" spans="1:43">
      <c r="A921" s="272">
        <v>208954</v>
      </c>
      <c r="B921" s="252" t="s">
        <v>81</v>
      </c>
      <c r="C921" s="272" t="s">
        <v>366</v>
      </c>
      <c r="D921" s="272" t="s">
        <v>368</v>
      </c>
      <c r="E921" s="272" t="s">
        <v>366</v>
      </c>
      <c r="F921" s="272" t="s">
        <v>368</v>
      </c>
      <c r="G921" s="272" t="s">
        <v>368</v>
      </c>
      <c r="H921" s="272" t="s">
        <v>368</v>
      </c>
      <c r="I921" s="272" t="s">
        <v>366</v>
      </c>
      <c r="J921" s="272" t="s">
        <v>366</v>
      </c>
      <c r="K921" s="272" t="s">
        <v>368</v>
      </c>
      <c r="L921" s="272" t="s">
        <v>366</v>
      </c>
      <c r="M921" s="272" t="s">
        <v>366</v>
      </c>
      <c r="N921" s="272" t="s">
        <v>368</v>
      </c>
      <c r="O921" s="272" t="s">
        <v>366</v>
      </c>
      <c r="P921" s="272" t="s">
        <v>368</v>
      </c>
      <c r="Q921" s="272" t="s">
        <v>367</v>
      </c>
      <c r="R921" s="272" t="s">
        <v>366</v>
      </c>
      <c r="S921" s="272" t="s">
        <v>367</v>
      </c>
      <c r="T921" s="272" t="s">
        <v>367</v>
      </c>
      <c r="U921" s="272" t="s">
        <v>366</v>
      </c>
      <c r="V921" s="272" t="s">
        <v>366</v>
      </c>
      <c r="W921" s="272"/>
      <c r="X921" s="272"/>
      <c r="Y921" s="272"/>
      <c r="Z921" s="272"/>
      <c r="AA921" s="272"/>
      <c r="AB921" s="272"/>
      <c r="AC921" s="272"/>
      <c r="AD921" s="272"/>
      <c r="AE921" s="272"/>
      <c r="AF921" s="272"/>
      <c r="AG921" s="272"/>
      <c r="AH921" s="272"/>
      <c r="AI921" s="272"/>
      <c r="AJ921" s="272"/>
      <c r="AK921" s="272"/>
      <c r="AL921" s="272"/>
      <c r="AM921" s="272"/>
      <c r="AN921" s="272"/>
      <c r="AO921" s="272"/>
      <c r="AP921" s="272"/>
      <c r="AQ921" s="272"/>
    </row>
    <row r="922" spans="1:43">
      <c r="A922" s="272">
        <v>208941</v>
      </c>
      <c r="B922" s="252" t="s">
        <v>81</v>
      </c>
      <c r="C922" s="272" t="s">
        <v>366</v>
      </c>
      <c r="D922" s="272" t="s">
        <v>368</v>
      </c>
      <c r="E922" s="272" t="s">
        <v>366</v>
      </c>
      <c r="F922" s="272" t="s">
        <v>368</v>
      </c>
      <c r="G922" s="272" t="s">
        <v>366</v>
      </c>
      <c r="H922" s="272" t="s">
        <v>367</v>
      </c>
      <c r="I922" s="272" t="s">
        <v>366</v>
      </c>
      <c r="J922" s="272" t="s">
        <v>366</v>
      </c>
      <c r="K922" s="272" t="s">
        <v>366</v>
      </c>
      <c r="L922" s="272" t="s">
        <v>366</v>
      </c>
      <c r="M922" s="272" t="s">
        <v>368</v>
      </c>
      <c r="N922" s="272" t="s">
        <v>366</v>
      </c>
      <c r="O922" s="272" t="s">
        <v>366</v>
      </c>
      <c r="P922" s="272" t="s">
        <v>367</v>
      </c>
      <c r="Q922" s="272" t="s">
        <v>366</v>
      </c>
      <c r="R922" s="272" t="s">
        <v>367</v>
      </c>
      <c r="S922" s="272" t="s">
        <v>367</v>
      </c>
      <c r="T922" s="272" t="s">
        <v>367</v>
      </c>
      <c r="U922" s="272" t="s">
        <v>367</v>
      </c>
      <c r="V922" s="272" t="s">
        <v>367</v>
      </c>
      <c r="W922" s="272"/>
      <c r="X922" s="272"/>
      <c r="Y922" s="272"/>
      <c r="Z922" s="272"/>
      <c r="AA922" s="272"/>
      <c r="AB922" s="272"/>
      <c r="AC922" s="272"/>
      <c r="AD922" s="272"/>
      <c r="AE922" s="272"/>
      <c r="AF922" s="272"/>
      <c r="AG922" s="272"/>
      <c r="AH922" s="272"/>
      <c r="AI922" s="272"/>
      <c r="AJ922" s="272"/>
      <c r="AK922" s="272"/>
      <c r="AL922" s="272"/>
      <c r="AM922" s="272"/>
      <c r="AN922" s="272"/>
      <c r="AO922" s="272"/>
      <c r="AP922" s="272"/>
      <c r="AQ922" s="272"/>
    </row>
    <row r="923" spans="1:43">
      <c r="A923" s="272">
        <v>208940</v>
      </c>
      <c r="B923" s="252" t="s">
        <v>81</v>
      </c>
      <c r="C923" s="272" t="s">
        <v>366</v>
      </c>
      <c r="D923" s="272" t="s">
        <v>366</v>
      </c>
      <c r="E923" s="272" t="s">
        <v>366</v>
      </c>
      <c r="F923" s="272" t="s">
        <v>368</v>
      </c>
      <c r="G923" s="272" t="s">
        <v>366</v>
      </c>
      <c r="H923" s="272" t="s">
        <v>367</v>
      </c>
      <c r="I923" s="272" t="s">
        <v>367</v>
      </c>
      <c r="J923" s="272" t="s">
        <v>368</v>
      </c>
      <c r="K923" s="272" t="s">
        <v>366</v>
      </c>
      <c r="L923" s="272" t="s">
        <v>366</v>
      </c>
      <c r="M923" s="272" t="s">
        <v>367</v>
      </c>
      <c r="N923" s="272" t="s">
        <v>367</v>
      </c>
      <c r="O923" s="272" t="s">
        <v>367</v>
      </c>
      <c r="P923" s="272" t="s">
        <v>367</v>
      </c>
      <c r="Q923" s="272" t="s">
        <v>367</v>
      </c>
      <c r="R923" s="272" t="s">
        <v>367</v>
      </c>
      <c r="S923" s="272" t="s">
        <v>367</v>
      </c>
      <c r="T923" s="272" t="s">
        <v>367</v>
      </c>
      <c r="U923" s="272" t="s">
        <v>367</v>
      </c>
      <c r="V923" s="272" t="s">
        <v>367</v>
      </c>
      <c r="W923" s="272"/>
      <c r="X923" s="272"/>
      <c r="Y923" s="272"/>
      <c r="Z923" s="272"/>
      <c r="AA923" s="272"/>
      <c r="AB923" s="272"/>
      <c r="AC923" s="272"/>
      <c r="AD923" s="272"/>
      <c r="AE923" s="272"/>
      <c r="AF923" s="272"/>
      <c r="AG923" s="272"/>
      <c r="AH923" s="272"/>
      <c r="AI923" s="272"/>
      <c r="AJ923" s="272"/>
      <c r="AK923" s="272"/>
      <c r="AL923" s="272"/>
      <c r="AM923" s="272"/>
      <c r="AN923" s="272"/>
      <c r="AO923" s="272"/>
      <c r="AP923" s="272"/>
      <c r="AQ923" s="272"/>
    </row>
    <row r="924" spans="1:43">
      <c r="A924" s="272">
        <v>208939</v>
      </c>
      <c r="B924" s="252" t="s">
        <v>81</v>
      </c>
      <c r="C924" s="272" t="s">
        <v>366</v>
      </c>
      <c r="D924" s="272" t="s">
        <v>366</v>
      </c>
      <c r="E924" s="272" t="s">
        <v>366</v>
      </c>
      <c r="F924" s="272" t="s">
        <v>368</v>
      </c>
      <c r="G924" s="272" t="s">
        <v>366</v>
      </c>
      <c r="H924" s="272" t="s">
        <v>368</v>
      </c>
      <c r="I924" s="272" t="s">
        <v>366</v>
      </c>
      <c r="J924" s="272" t="s">
        <v>366</v>
      </c>
      <c r="K924" s="272" t="s">
        <v>368</v>
      </c>
      <c r="L924" s="272" t="s">
        <v>366</v>
      </c>
      <c r="M924" s="272" t="s">
        <v>366</v>
      </c>
      <c r="N924" s="272" t="s">
        <v>367</v>
      </c>
      <c r="O924" s="272" t="s">
        <v>367</v>
      </c>
      <c r="P924" s="272" t="s">
        <v>367</v>
      </c>
      <c r="Q924" s="272" t="s">
        <v>367</v>
      </c>
      <c r="R924" s="272" t="s">
        <v>367</v>
      </c>
      <c r="S924" s="272" t="s">
        <v>367</v>
      </c>
      <c r="T924" s="272" t="s">
        <v>367</v>
      </c>
      <c r="U924" s="272" t="s">
        <v>367</v>
      </c>
      <c r="V924" s="272" t="s">
        <v>367</v>
      </c>
      <c r="W924" s="272"/>
      <c r="X924" s="272"/>
      <c r="Y924" s="272"/>
      <c r="Z924" s="272"/>
      <c r="AA924" s="272"/>
      <c r="AB924" s="272"/>
      <c r="AC924" s="272"/>
      <c r="AD924" s="272"/>
      <c r="AE924" s="272"/>
      <c r="AF924" s="272"/>
      <c r="AG924" s="272"/>
      <c r="AH924" s="272"/>
      <c r="AI924" s="272"/>
      <c r="AJ924" s="272"/>
      <c r="AK924" s="272"/>
      <c r="AL924" s="272"/>
      <c r="AM924" s="272"/>
      <c r="AN924" s="272"/>
      <c r="AO924" s="272"/>
      <c r="AP924" s="272"/>
      <c r="AQ924" s="272"/>
    </row>
    <row r="925" spans="1:43">
      <c r="A925" s="272">
        <v>208937</v>
      </c>
      <c r="B925" s="252" t="s">
        <v>81</v>
      </c>
      <c r="C925" s="272" t="s">
        <v>366</v>
      </c>
      <c r="D925" s="272" t="s">
        <v>366</v>
      </c>
      <c r="E925" s="272" t="s">
        <v>366</v>
      </c>
      <c r="F925" s="272" t="s">
        <v>366</v>
      </c>
      <c r="G925" s="272" t="s">
        <v>366</v>
      </c>
      <c r="H925" s="272" t="s">
        <v>368</v>
      </c>
      <c r="I925" s="272" t="s">
        <v>368</v>
      </c>
      <c r="J925" s="272" t="s">
        <v>368</v>
      </c>
      <c r="K925" s="272" t="s">
        <v>368</v>
      </c>
      <c r="L925" s="272" t="s">
        <v>366</v>
      </c>
      <c r="M925" s="272" t="s">
        <v>368</v>
      </c>
      <c r="N925" s="272" t="s">
        <v>368</v>
      </c>
      <c r="O925" s="272" t="s">
        <v>366</v>
      </c>
      <c r="P925" s="272" t="s">
        <v>368</v>
      </c>
      <c r="Q925" s="272" t="s">
        <v>367</v>
      </c>
      <c r="R925" s="272" t="s">
        <v>368</v>
      </c>
      <c r="S925" s="272" t="s">
        <v>367</v>
      </c>
      <c r="T925" s="272" t="s">
        <v>368</v>
      </c>
      <c r="U925" s="272" t="s">
        <v>368</v>
      </c>
      <c r="V925" s="272" t="s">
        <v>368</v>
      </c>
      <c r="W925" s="272"/>
      <c r="X925" s="272"/>
      <c r="Y925" s="272"/>
      <c r="Z925" s="272"/>
      <c r="AA925" s="272"/>
      <c r="AB925" s="272"/>
      <c r="AC925" s="272"/>
      <c r="AD925" s="272"/>
      <c r="AE925" s="272"/>
      <c r="AF925" s="272"/>
      <c r="AG925" s="272"/>
      <c r="AH925" s="272"/>
      <c r="AI925" s="272"/>
      <c r="AJ925" s="272"/>
      <c r="AK925" s="272"/>
      <c r="AL925" s="272"/>
      <c r="AM925" s="272"/>
      <c r="AN925" s="272"/>
      <c r="AO925" s="272"/>
      <c r="AP925" s="272"/>
      <c r="AQ925" s="272"/>
    </row>
    <row r="926" spans="1:43">
      <c r="A926" s="272">
        <v>208929</v>
      </c>
      <c r="B926" s="252" t="s">
        <v>81</v>
      </c>
      <c r="C926" s="272" t="s">
        <v>368</v>
      </c>
      <c r="D926" s="272" t="s">
        <v>368</v>
      </c>
      <c r="E926" s="272" t="s">
        <v>368</v>
      </c>
      <c r="F926" s="272" t="s">
        <v>368</v>
      </c>
      <c r="G926" s="272" t="s">
        <v>368</v>
      </c>
      <c r="H926" s="272" t="s">
        <v>366</v>
      </c>
      <c r="I926" s="272" t="s">
        <v>366</v>
      </c>
      <c r="J926" s="272" t="s">
        <v>366</v>
      </c>
      <c r="K926" s="272" t="s">
        <v>366</v>
      </c>
      <c r="L926" s="272" t="s">
        <v>366</v>
      </c>
      <c r="M926" s="272" t="s">
        <v>368</v>
      </c>
      <c r="N926" s="272" t="s">
        <v>367</v>
      </c>
      <c r="O926" s="272" t="s">
        <v>367</v>
      </c>
      <c r="P926" s="272" t="s">
        <v>368</v>
      </c>
      <c r="Q926" s="272" t="s">
        <v>368</v>
      </c>
      <c r="R926" s="272" t="s">
        <v>367</v>
      </c>
      <c r="S926" s="272" t="s">
        <v>367</v>
      </c>
      <c r="T926" s="272" t="s">
        <v>367</v>
      </c>
      <c r="U926" s="272" t="s">
        <v>367</v>
      </c>
      <c r="V926" s="272" t="s">
        <v>367</v>
      </c>
      <c r="W926" s="272"/>
      <c r="X926" s="272"/>
      <c r="Y926" s="272"/>
      <c r="Z926" s="272"/>
      <c r="AA926" s="272"/>
      <c r="AB926" s="272"/>
      <c r="AC926" s="272"/>
      <c r="AD926" s="272"/>
      <c r="AE926" s="272"/>
      <c r="AF926" s="272"/>
      <c r="AG926" s="272"/>
      <c r="AH926" s="272"/>
      <c r="AI926" s="272"/>
      <c r="AJ926" s="272"/>
      <c r="AK926" s="272"/>
      <c r="AL926" s="272"/>
      <c r="AM926" s="272"/>
      <c r="AN926" s="272"/>
      <c r="AO926" s="272"/>
      <c r="AP926" s="272"/>
      <c r="AQ926" s="272"/>
    </row>
    <row r="927" spans="1:43">
      <c r="A927" s="272">
        <v>208924</v>
      </c>
      <c r="B927" s="252" t="s">
        <v>81</v>
      </c>
      <c r="C927" s="272" t="s">
        <v>366</v>
      </c>
      <c r="D927" s="272" t="s">
        <v>366</v>
      </c>
      <c r="E927" s="272" t="s">
        <v>366</v>
      </c>
      <c r="F927" s="272" t="s">
        <v>368</v>
      </c>
      <c r="G927" s="272" t="s">
        <v>366</v>
      </c>
      <c r="H927" s="272" t="s">
        <v>366</v>
      </c>
      <c r="I927" s="272" t="s">
        <v>368</v>
      </c>
      <c r="J927" s="272" t="s">
        <v>366</v>
      </c>
      <c r="K927" s="272" t="s">
        <v>366</v>
      </c>
      <c r="L927" s="272" t="s">
        <v>368</v>
      </c>
      <c r="M927" s="272" t="s">
        <v>368</v>
      </c>
      <c r="N927" s="272" t="s">
        <v>368</v>
      </c>
      <c r="O927" s="272" t="s">
        <v>366</v>
      </c>
      <c r="P927" s="272" t="s">
        <v>366</v>
      </c>
      <c r="Q927" s="272" t="s">
        <v>366</v>
      </c>
      <c r="R927" s="272" t="s">
        <v>368</v>
      </c>
      <c r="S927" s="272" t="s">
        <v>366</v>
      </c>
      <c r="T927" s="272" t="s">
        <v>368</v>
      </c>
      <c r="U927" s="272" t="s">
        <v>368</v>
      </c>
      <c r="V927" s="272" t="s">
        <v>368</v>
      </c>
      <c r="W927" s="272"/>
      <c r="X927" s="272"/>
      <c r="Y927" s="272"/>
      <c r="Z927" s="272"/>
      <c r="AA927" s="272"/>
      <c r="AB927" s="272"/>
      <c r="AC927" s="272"/>
      <c r="AD927" s="272"/>
      <c r="AE927" s="272"/>
      <c r="AF927" s="272"/>
      <c r="AG927" s="272"/>
      <c r="AH927" s="272"/>
      <c r="AI927" s="272"/>
      <c r="AJ927" s="272"/>
      <c r="AK927" s="272"/>
      <c r="AL927" s="272"/>
      <c r="AM927" s="272"/>
      <c r="AN927" s="272"/>
      <c r="AO927" s="272"/>
      <c r="AP927" s="272"/>
      <c r="AQ927" s="272"/>
    </row>
    <row r="928" spans="1:43">
      <c r="A928" s="272">
        <v>208919</v>
      </c>
      <c r="B928" s="252" t="s">
        <v>81</v>
      </c>
      <c r="C928" s="272" t="s">
        <v>366</v>
      </c>
      <c r="D928" s="272" t="s">
        <v>368</v>
      </c>
      <c r="E928" s="272" t="s">
        <v>368</v>
      </c>
      <c r="F928" s="272" t="s">
        <v>368</v>
      </c>
      <c r="G928" s="272" t="s">
        <v>368</v>
      </c>
      <c r="H928" s="272" t="s">
        <v>368</v>
      </c>
      <c r="I928" s="272" t="s">
        <v>368</v>
      </c>
      <c r="J928" s="272" t="s">
        <v>366</v>
      </c>
      <c r="K928" s="272" t="s">
        <v>368</v>
      </c>
      <c r="L928" s="272" t="s">
        <v>368</v>
      </c>
      <c r="M928" s="272" t="s">
        <v>367</v>
      </c>
      <c r="N928" s="272" t="s">
        <v>368</v>
      </c>
      <c r="O928" s="272" t="s">
        <v>368</v>
      </c>
      <c r="P928" s="272" t="s">
        <v>366</v>
      </c>
      <c r="Q928" s="272" t="s">
        <v>366</v>
      </c>
      <c r="R928" s="272" t="s">
        <v>368</v>
      </c>
      <c r="S928" s="272" t="s">
        <v>366</v>
      </c>
      <c r="T928" s="272" t="s">
        <v>368</v>
      </c>
      <c r="U928" s="272" t="s">
        <v>368</v>
      </c>
      <c r="V928" s="272" t="s">
        <v>366</v>
      </c>
      <c r="W928" s="272"/>
      <c r="X928" s="272"/>
      <c r="Y928" s="272"/>
      <c r="Z928" s="272"/>
      <c r="AA928" s="272"/>
      <c r="AB928" s="272"/>
      <c r="AC928" s="272"/>
      <c r="AD928" s="272"/>
      <c r="AE928" s="272"/>
      <c r="AF928" s="272"/>
      <c r="AG928" s="272"/>
      <c r="AH928" s="272"/>
      <c r="AI928" s="272"/>
      <c r="AJ928" s="272"/>
      <c r="AK928" s="272"/>
      <c r="AL928" s="272"/>
      <c r="AM928" s="272"/>
      <c r="AN928" s="272"/>
      <c r="AO928" s="272"/>
      <c r="AP928" s="272"/>
      <c r="AQ928" s="272"/>
    </row>
    <row r="929" spans="1:43">
      <c r="A929" s="272">
        <v>208909</v>
      </c>
      <c r="B929" s="252" t="s">
        <v>81</v>
      </c>
      <c r="C929" s="272" t="s">
        <v>366</v>
      </c>
      <c r="D929" s="272" t="s">
        <v>366</v>
      </c>
      <c r="E929" s="272" t="s">
        <v>368</v>
      </c>
      <c r="F929" s="272" t="s">
        <v>368</v>
      </c>
      <c r="G929" s="272" t="s">
        <v>366</v>
      </c>
      <c r="H929" s="272" t="s">
        <v>368</v>
      </c>
      <c r="I929" s="272" t="s">
        <v>366</v>
      </c>
      <c r="J929" s="272" t="s">
        <v>366</v>
      </c>
      <c r="K929" s="272" t="s">
        <v>366</v>
      </c>
      <c r="L929" s="272" t="s">
        <v>368</v>
      </c>
      <c r="M929" s="272" t="s">
        <v>368</v>
      </c>
      <c r="N929" s="272" t="s">
        <v>367</v>
      </c>
      <c r="O929" s="272" t="s">
        <v>366</v>
      </c>
      <c r="P929" s="272" t="s">
        <v>367</v>
      </c>
      <c r="Q929" s="272" t="s">
        <v>366</v>
      </c>
      <c r="R929" s="272" t="s">
        <v>367</v>
      </c>
      <c r="S929" s="272" t="s">
        <v>367</v>
      </c>
      <c r="T929" s="272" t="s">
        <v>367</v>
      </c>
      <c r="U929" s="272" t="s">
        <v>367</v>
      </c>
      <c r="V929" s="272" t="s">
        <v>367</v>
      </c>
      <c r="W929" s="272"/>
      <c r="X929" s="272"/>
      <c r="Y929" s="272"/>
      <c r="Z929" s="272"/>
      <c r="AA929" s="272"/>
      <c r="AB929" s="272"/>
      <c r="AC929" s="272"/>
      <c r="AD929" s="272"/>
      <c r="AE929" s="272"/>
      <c r="AF929" s="272"/>
      <c r="AG929" s="272"/>
      <c r="AH929" s="272"/>
      <c r="AI929" s="272"/>
      <c r="AJ929" s="272"/>
      <c r="AK929" s="272"/>
      <c r="AL929" s="272"/>
      <c r="AM929" s="272"/>
      <c r="AN929" s="272"/>
      <c r="AO929" s="272"/>
      <c r="AP929" s="272"/>
      <c r="AQ929" s="272"/>
    </row>
    <row r="930" spans="1:43">
      <c r="A930" s="272">
        <v>208905</v>
      </c>
      <c r="B930" s="252" t="s">
        <v>81</v>
      </c>
      <c r="C930" s="272" t="s">
        <v>366</v>
      </c>
      <c r="D930" s="272" t="s">
        <v>368</v>
      </c>
      <c r="E930" s="272" t="s">
        <v>368</v>
      </c>
      <c r="F930" s="272" t="s">
        <v>368</v>
      </c>
      <c r="G930" s="272" t="s">
        <v>368</v>
      </c>
      <c r="H930" s="272" t="s">
        <v>368</v>
      </c>
      <c r="I930" s="272" t="s">
        <v>366</v>
      </c>
      <c r="J930" s="272" t="s">
        <v>368</v>
      </c>
      <c r="K930" s="272" t="s">
        <v>368</v>
      </c>
      <c r="L930" s="272" t="s">
        <v>368</v>
      </c>
      <c r="M930" s="272" t="s">
        <v>367</v>
      </c>
      <c r="N930" s="272" t="s">
        <v>367</v>
      </c>
      <c r="O930" s="272" t="s">
        <v>367</v>
      </c>
      <c r="P930" s="272" t="s">
        <v>367</v>
      </c>
      <c r="Q930" s="272" t="s">
        <v>367</v>
      </c>
      <c r="R930" s="272" t="s">
        <v>367</v>
      </c>
      <c r="S930" s="272" t="s">
        <v>367</v>
      </c>
      <c r="T930" s="272" t="s">
        <v>367</v>
      </c>
      <c r="U930" s="272" t="s">
        <v>367</v>
      </c>
      <c r="V930" s="272" t="s">
        <v>367</v>
      </c>
      <c r="W930" s="272"/>
      <c r="X930" s="272"/>
      <c r="Y930" s="272"/>
      <c r="Z930" s="272"/>
      <c r="AA930" s="272"/>
      <c r="AB930" s="272"/>
      <c r="AC930" s="272"/>
      <c r="AD930" s="272"/>
      <c r="AE930" s="272"/>
      <c r="AF930" s="272"/>
      <c r="AG930" s="272"/>
      <c r="AH930" s="272"/>
      <c r="AI930" s="272"/>
      <c r="AJ930" s="272"/>
      <c r="AK930" s="272"/>
      <c r="AL930" s="272"/>
      <c r="AM930" s="272"/>
      <c r="AN930" s="272"/>
      <c r="AO930" s="272"/>
      <c r="AP930" s="272"/>
      <c r="AQ930" s="272"/>
    </row>
    <row r="931" spans="1:43">
      <c r="A931" s="272">
        <v>208894</v>
      </c>
      <c r="B931" s="252" t="s">
        <v>81</v>
      </c>
      <c r="C931" s="272" t="s">
        <v>366</v>
      </c>
      <c r="D931" s="272" t="s">
        <v>366</v>
      </c>
      <c r="E931" s="272" t="s">
        <v>366</v>
      </c>
      <c r="F931" s="272" t="s">
        <v>368</v>
      </c>
      <c r="G931" s="272" t="s">
        <v>366</v>
      </c>
      <c r="H931" s="272" t="s">
        <v>366</v>
      </c>
      <c r="I931" s="272" t="s">
        <v>368</v>
      </c>
      <c r="J931" s="272" t="s">
        <v>366</v>
      </c>
      <c r="K931" s="272" t="s">
        <v>366</v>
      </c>
      <c r="L931" s="272" t="s">
        <v>368</v>
      </c>
      <c r="M931" s="272" t="s">
        <v>366</v>
      </c>
      <c r="N931" s="272" t="s">
        <v>366</v>
      </c>
      <c r="O931" s="272" t="s">
        <v>368</v>
      </c>
      <c r="P931" s="272" t="s">
        <v>367</v>
      </c>
      <c r="Q931" s="272" t="s">
        <v>367</v>
      </c>
      <c r="R931" s="272" t="s">
        <v>367</v>
      </c>
      <c r="S931" s="272" t="s">
        <v>367</v>
      </c>
      <c r="T931" s="272" t="s">
        <v>367</v>
      </c>
      <c r="U931" s="272" t="s">
        <v>367</v>
      </c>
      <c r="V931" s="272" t="s">
        <v>367</v>
      </c>
      <c r="W931" s="272"/>
      <c r="X931" s="272"/>
      <c r="Y931" s="272"/>
      <c r="Z931" s="272"/>
      <c r="AA931" s="272"/>
      <c r="AB931" s="272"/>
      <c r="AC931" s="272"/>
      <c r="AD931" s="272"/>
      <c r="AE931" s="272"/>
      <c r="AF931" s="272"/>
      <c r="AG931" s="272"/>
      <c r="AH931" s="272"/>
      <c r="AI931" s="272"/>
      <c r="AJ931" s="272"/>
      <c r="AK931" s="272"/>
      <c r="AL931" s="272"/>
      <c r="AM931" s="272"/>
      <c r="AN931" s="272"/>
      <c r="AO931" s="272"/>
      <c r="AP931" s="272"/>
      <c r="AQ931" s="272"/>
    </row>
    <row r="932" spans="1:43">
      <c r="A932" s="272">
        <v>208884</v>
      </c>
      <c r="B932" s="252" t="s">
        <v>81</v>
      </c>
      <c r="C932" s="272" t="s">
        <v>368</v>
      </c>
      <c r="D932" s="272" t="s">
        <v>368</v>
      </c>
      <c r="E932" s="272" t="s">
        <v>368</v>
      </c>
      <c r="F932" s="272" t="s">
        <v>367</v>
      </c>
      <c r="G932" s="272" t="s">
        <v>368</v>
      </c>
      <c r="H932" s="272" t="s">
        <v>367</v>
      </c>
      <c r="I932" s="272" t="s">
        <v>367</v>
      </c>
      <c r="J932" s="272" t="s">
        <v>367</v>
      </c>
      <c r="K932" s="272" t="s">
        <v>368</v>
      </c>
      <c r="L932" s="272" t="s">
        <v>368</v>
      </c>
      <c r="M932" s="272" t="s">
        <v>367</v>
      </c>
      <c r="N932" s="272" t="s">
        <v>367</v>
      </c>
      <c r="O932" s="272" t="s">
        <v>367</v>
      </c>
      <c r="P932" s="272" t="s">
        <v>367</v>
      </c>
      <c r="Q932" s="272" t="s">
        <v>367</v>
      </c>
      <c r="R932" s="272" t="s">
        <v>367</v>
      </c>
      <c r="S932" s="272" t="s">
        <v>367</v>
      </c>
      <c r="T932" s="272" t="s">
        <v>367</v>
      </c>
      <c r="U932" s="272" t="s">
        <v>367</v>
      </c>
      <c r="V932" s="272" t="s">
        <v>367</v>
      </c>
      <c r="W932" s="272"/>
      <c r="X932" s="272"/>
      <c r="Y932" s="272"/>
      <c r="Z932" s="272"/>
      <c r="AA932" s="272"/>
      <c r="AB932" s="272"/>
      <c r="AC932" s="272"/>
      <c r="AD932" s="272"/>
      <c r="AE932" s="272"/>
      <c r="AF932" s="272"/>
      <c r="AG932" s="272"/>
      <c r="AH932" s="272"/>
      <c r="AI932" s="272"/>
      <c r="AJ932" s="272"/>
      <c r="AK932" s="272"/>
      <c r="AL932" s="272"/>
      <c r="AM932" s="272"/>
      <c r="AN932" s="272"/>
      <c r="AO932" s="272"/>
      <c r="AP932" s="272"/>
      <c r="AQ932" s="272"/>
    </row>
    <row r="933" spans="1:43">
      <c r="A933" s="272">
        <v>208871</v>
      </c>
      <c r="B933" s="252" t="s">
        <v>81</v>
      </c>
      <c r="C933" s="272" t="s">
        <v>368</v>
      </c>
      <c r="D933" s="272" t="s">
        <v>368</v>
      </c>
      <c r="E933" s="272" t="s">
        <v>366</v>
      </c>
      <c r="F933" s="272" t="s">
        <v>368</v>
      </c>
      <c r="G933" s="272" t="s">
        <v>367</v>
      </c>
      <c r="H933" s="272" t="s">
        <v>368</v>
      </c>
      <c r="I933" s="272" t="s">
        <v>368</v>
      </c>
      <c r="J933" s="272" t="s">
        <v>368</v>
      </c>
      <c r="K933" s="272" t="s">
        <v>366</v>
      </c>
      <c r="L933" s="272" t="s">
        <v>368</v>
      </c>
      <c r="M933" s="272" t="s">
        <v>366</v>
      </c>
      <c r="N933" s="272" t="s">
        <v>366</v>
      </c>
      <c r="O933" s="272" t="s">
        <v>366</v>
      </c>
      <c r="P933" s="272" t="s">
        <v>366</v>
      </c>
      <c r="Q933" s="272" t="s">
        <v>366</v>
      </c>
      <c r="R933" s="272" t="s">
        <v>367</v>
      </c>
      <c r="S933" s="272" t="s">
        <v>366</v>
      </c>
      <c r="T933" s="272" t="s">
        <v>366</v>
      </c>
      <c r="U933" s="272" t="s">
        <v>368</v>
      </c>
      <c r="V933" s="272" t="s">
        <v>368</v>
      </c>
      <c r="W933" s="272"/>
      <c r="X933" s="272"/>
      <c r="Y933" s="272"/>
      <c r="Z933" s="272"/>
      <c r="AA933" s="272"/>
      <c r="AB933" s="272"/>
      <c r="AC933" s="272"/>
      <c r="AD933" s="272"/>
      <c r="AE933" s="272"/>
      <c r="AF933" s="272"/>
      <c r="AG933" s="272"/>
      <c r="AH933" s="272"/>
      <c r="AI933" s="272"/>
      <c r="AJ933" s="272"/>
      <c r="AK933" s="272"/>
      <c r="AL933" s="272"/>
      <c r="AM933" s="272"/>
      <c r="AN933" s="272"/>
      <c r="AO933" s="272"/>
      <c r="AP933" s="272"/>
      <c r="AQ933" s="272"/>
    </row>
    <row r="934" spans="1:43">
      <c r="A934" s="272">
        <v>208868</v>
      </c>
      <c r="B934" s="252" t="s">
        <v>81</v>
      </c>
      <c r="C934" s="272" t="s">
        <v>366</v>
      </c>
      <c r="D934" s="272" t="s">
        <v>368</v>
      </c>
      <c r="E934" s="272" t="s">
        <v>366</v>
      </c>
      <c r="F934" s="272" t="s">
        <v>366</v>
      </c>
      <c r="G934" s="272" t="s">
        <v>368</v>
      </c>
      <c r="H934" s="272" t="s">
        <v>368</v>
      </c>
      <c r="I934" s="272" t="s">
        <v>368</v>
      </c>
      <c r="J934" s="272" t="s">
        <v>366</v>
      </c>
      <c r="K934" s="272" t="s">
        <v>368</v>
      </c>
      <c r="L934" s="272" t="s">
        <v>368</v>
      </c>
      <c r="M934" s="272" t="s">
        <v>366</v>
      </c>
      <c r="N934" s="272" t="s">
        <v>366</v>
      </c>
      <c r="O934" s="272" t="s">
        <v>366</v>
      </c>
      <c r="P934" s="272" t="s">
        <v>368</v>
      </c>
      <c r="Q934" s="272" t="s">
        <v>368</v>
      </c>
      <c r="R934" s="272" t="s">
        <v>367</v>
      </c>
      <c r="S934" s="272" t="s">
        <v>367</v>
      </c>
      <c r="T934" s="272" t="s">
        <v>367</v>
      </c>
      <c r="U934" s="272" t="s">
        <v>367</v>
      </c>
      <c r="V934" s="272" t="s">
        <v>367</v>
      </c>
      <c r="W934" s="272"/>
      <c r="X934" s="272"/>
      <c r="Y934" s="272"/>
      <c r="Z934" s="272"/>
      <c r="AA934" s="272"/>
      <c r="AB934" s="272"/>
      <c r="AC934" s="272"/>
      <c r="AD934" s="272"/>
      <c r="AE934" s="272"/>
      <c r="AF934" s="272"/>
      <c r="AG934" s="272"/>
      <c r="AH934" s="272"/>
      <c r="AI934" s="272"/>
      <c r="AJ934" s="272"/>
      <c r="AK934" s="272"/>
      <c r="AL934" s="272"/>
      <c r="AM934" s="272"/>
      <c r="AN934" s="272"/>
      <c r="AO934" s="272"/>
      <c r="AP934" s="272"/>
      <c r="AQ934" s="272"/>
    </row>
    <row r="935" spans="1:43">
      <c r="A935" s="272">
        <v>208844</v>
      </c>
      <c r="B935" s="252" t="s">
        <v>81</v>
      </c>
      <c r="C935" s="272" t="s">
        <v>366</v>
      </c>
      <c r="D935" s="272" t="s">
        <v>368</v>
      </c>
      <c r="E935" s="272" t="s">
        <v>366</v>
      </c>
      <c r="F935" s="272" t="s">
        <v>368</v>
      </c>
      <c r="G935" s="272" t="s">
        <v>366</v>
      </c>
      <c r="H935" s="272" t="s">
        <v>368</v>
      </c>
      <c r="I935" s="272" t="s">
        <v>368</v>
      </c>
      <c r="J935" s="272" t="s">
        <v>368</v>
      </c>
      <c r="K935" s="272" t="s">
        <v>368</v>
      </c>
      <c r="L935" s="272" t="s">
        <v>366</v>
      </c>
      <c r="M935" s="272" t="s">
        <v>368</v>
      </c>
      <c r="N935" s="272" t="s">
        <v>368</v>
      </c>
      <c r="O935" s="272" t="s">
        <v>368</v>
      </c>
      <c r="P935" s="272" t="s">
        <v>367</v>
      </c>
      <c r="Q935" s="272" t="s">
        <v>367</v>
      </c>
      <c r="R935" s="272" t="s">
        <v>367</v>
      </c>
      <c r="S935" s="272" t="s">
        <v>367</v>
      </c>
      <c r="T935" s="272" t="s">
        <v>367</v>
      </c>
      <c r="U935" s="272" t="s">
        <v>367</v>
      </c>
      <c r="V935" s="272" t="s">
        <v>367</v>
      </c>
      <c r="W935" s="272"/>
      <c r="X935" s="272"/>
      <c r="Y935" s="272"/>
      <c r="Z935" s="272"/>
      <c r="AA935" s="272"/>
      <c r="AB935" s="272"/>
      <c r="AC935" s="272"/>
      <c r="AD935" s="272"/>
      <c r="AE935" s="272"/>
      <c r="AF935" s="272"/>
      <c r="AG935" s="272"/>
      <c r="AH935" s="272"/>
      <c r="AI935" s="272"/>
      <c r="AJ935" s="272"/>
      <c r="AK935" s="272"/>
      <c r="AL935" s="272"/>
      <c r="AM935" s="272"/>
      <c r="AN935" s="272"/>
      <c r="AO935" s="272"/>
      <c r="AP935" s="272"/>
      <c r="AQ935" s="272"/>
    </row>
    <row r="936" spans="1:43">
      <c r="A936" s="272">
        <v>208842</v>
      </c>
      <c r="B936" s="252" t="s">
        <v>81</v>
      </c>
      <c r="C936" s="272" t="s">
        <v>368</v>
      </c>
      <c r="D936" s="272" t="s">
        <v>368</v>
      </c>
      <c r="E936" s="272" t="s">
        <v>368</v>
      </c>
      <c r="F936" s="272" t="s">
        <v>368</v>
      </c>
      <c r="G936" s="272" t="s">
        <v>367</v>
      </c>
      <c r="H936" s="272" t="s">
        <v>367</v>
      </c>
      <c r="I936" s="272" t="s">
        <v>366</v>
      </c>
      <c r="J936" s="272" t="s">
        <v>366</v>
      </c>
      <c r="K936" s="272" t="s">
        <v>366</v>
      </c>
      <c r="L936" s="272" t="s">
        <v>368</v>
      </c>
      <c r="M936" s="272" t="s">
        <v>367</v>
      </c>
      <c r="N936" s="272" t="s">
        <v>367</v>
      </c>
      <c r="O936" s="272" t="s">
        <v>367</v>
      </c>
      <c r="P936" s="272" t="s">
        <v>367</v>
      </c>
      <c r="Q936" s="272" t="s">
        <v>367</v>
      </c>
      <c r="R936" s="272" t="s">
        <v>367</v>
      </c>
      <c r="S936" s="272" t="s">
        <v>367</v>
      </c>
      <c r="T936" s="272" t="s">
        <v>367</v>
      </c>
      <c r="U936" s="272" t="s">
        <v>367</v>
      </c>
      <c r="V936" s="272" t="s">
        <v>367</v>
      </c>
      <c r="W936" s="272"/>
      <c r="X936" s="272"/>
      <c r="Y936" s="272"/>
      <c r="Z936" s="272"/>
      <c r="AA936" s="272"/>
      <c r="AB936" s="272"/>
      <c r="AC936" s="272"/>
      <c r="AD936" s="272"/>
      <c r="AE936" s="272"/>
      <c r="AF936" s="272"/>
      <c r="AG936" s="272"/>
      <c r="AH936" s="272"/>
      <c r="AI936" s="272"/>
      <c r="AJ936" s="272"/>
      <c r="AK936" s="272"/>
      <c r="AL936" s="272"/>
      <c r="AM936" s="272"/>
      <c r="AN936" s="272"/>
      <c r="AO936" s="272"/>
      <c r="AP936" s="272"/>
      <c r="AQ936" s="272"/>
    </row>
    <row r="937" spans="1:43">
      <c r="A937" s="272">
        <v>208823</v>
      </c>
      <c r="B937" s="252" t="s">
        <v>81</v>
      </c>
      <c r="C937" s="272" t="s">
        <v>366</v>
      </c>
      <c r="D937" s="272" t="s">
        <v>366</v>
      </c>
      <c r="E937" s="272" t="s">
        <v>366</v>
      </c>
      <c r="F937" s="272" t="s">
        <v>366</v>
      </c>
      <c r="G937" s="272" t="s">
        <v>368</v>
      </c>
      <c r="H937" s="272" t="s">
        <v>366</v>
      </c>
      <c r="I937" s="272" t="s">
        <v>368</v>
      </c>
      <c r="J937" s="272" t="s">
        <v>368</v>
      </c>
      <c r="K937" s="272" t="s">
        <v>368</v>
      </c>
      <c r="L937" s="272" t="s">
        <v>368</v>
      </c>
      <c r="M937" s="272" t="s">
        <v>367</v>
      </c>
      <c r="N937" s="272" t="s">
        <v>367</v>
      </c>
      <c r="O937" s="272" t="s">
        <v>367</v>
      </c>
      <c r="P937" s="272" t="s">
        <v>367</v>
      </c>
      <c r="Q937" s="272" t="s">
        <v>367</v>
      </c>
      <c r="R937" s="272" t="s">
        <v>367</v>
      </c>
      <c r="S937" s="272" t="s">
        <v>367</v>
      </c>
      <c r="T937" s="272" t="s">
        <v>367</v>
      </c>
      <c r="U937" s="272" t="s">
        <v>367</v>
      </c>
      <c r="V937" s="272" t="s">
        <v>367</v>
      </c>
      <c r="W937" s="272"/>
      <c r="X937" s="272"/>
      <c r="Y937" s="272"/>
      <c r="Z937" s="272"/>
      <c r="AA937" s="272"/>
      <c r="AB937" s="272"/>
      <c r="AC937" s="272"/>
      <c r="AD937" s="272"/>
      <c r="AE937" s="272"/>
      <c r="AF937" s="272"/>
      <c r="AG937" s="272"/>
      <c r="AH937" s="272"/>
      <c r="AI937" s="272"/>
      <c r="AJ937" s="272"/>
      <c r="AK937" s="272"/>
      <c r="AL937" s="272"/>
      <c r="AM937" s="272"/>
      <c r="AN937" s="272"/>
      <c r="AO937" s="272"/>
      <c r="AP937" s="272"/>
      <c r="AQ937" s="272"/>
    </row>
    <row r="938" spans="1:43">
      <c r="A938" s="272">
        <v>208820</v>
      </c>
      <c r="B938" s="252" t="s">
        <v>81</v>
      </c>
      <c r="C938" s="272" t="s">
        <v>366</v>
      </c>
      <c r="D938" s="272" t="s">
        <v>368</v>
      </c>
      <c r="E938" s="272" t="s">
        <v>366</v>
      </c>
      <c r="F938" s="272" t="s">
        <v>368</v>
      </c>
      <c r="G938" s="272" t="s">
        <v>366</v>
      </c>
      <c r="H938" s="272" t="s">
        <v>368</v>
      </c>
      <c r="I938" s="272" t="s">
        <v>368</v>
      </c>
      <c r="J938" s="272" t="s">
        <v>368</v>
      </c>
      <c r="K938" s="272" t="s">
        <v>368</v>
      </c>
      <c r="L938" s="272" t="s">
        <v>366</v>
      </c>
      <c r="M938" s="272" t="s">
        <v>368</v>
      </c>
      <c r="N938" s="272" t="s">
        <v>368</v>
      </c>
      <c r="O938" s="272" t="s">
        <v>368</v>
      </c>
      <c r="P938" s="272" t="s">
        <v>366</v>
      </c>
      <c r="Q938" s="272" t="s">
        <v>366</v>
      </c>
      <c r="R938" s="272" t="s">
        <v>367</v>
      </c>
      <c r="S938" s="272" t="s">
        <v>367</v>
      </c>
      <c r="T938" s="272" t="s">
        <v>366</v>
      </c>
      <c r="U938" s="272" t="s">
        <v>368</v>
      </c>
      <c r="V938" s="272" t="s">
        <v>367</v>
      </c>
      <c r="W938" s="272"/>
      <c r="X938" s="272"/>
      <c r="Y938" s="272"/>
      <c r="Z938" s="272"/>
      <c r="AA938" s="272"/>
      <c r="AB938" s="272"/>
      <c r="AC938" s="272"/>
      <c r="AD938" s="272"/>
      <c r="AE938" s="272"/>
      <c r="AF938" s="272"/>
      <c r="AG938" s="272"/>
      <c r="AH938" s="272"/>
      <c r="AI938" s="272"/>
      <c r="AJ938" s="272"/>
      <c r="AK938" s="272"/>
      <c r="AL938" s="272"/>
      <c r="AM938" s="272"/>
      <c r="AN938" s="272"/>
      <c r="AO938" s="272"/>
      <c r="AP938" s="272"/>
      <c r="AQ938" s="272"/>
    </row>
    <row r="939" spans="1:43">
      <c r="A939" s="272">
        <v>208750</v>
      </c>
      <c r="B939" s="252" t="s">
        <v>81</v>
      </c>
      <c r="C939" s="272" t="s">
        <v>367</v>
      </c>
      <c r="D939" s="272" t="s">
        <v>367</v>
      </c>
      <c r="E939" s="272" t="s">
        <v>367</v>
      </c>
      <c r="F939" s="272" t="s">
        <v>367</v>
      </c>
      <c r="G939" s="272" t="s">
        <v>368</v>
      </c>
      <c r="H939" s="272" t="s">
        <v>367</v>
      </c>
      <c r="I939" s="272" t="s">
        <v>367</v>
      </c>
      <c r="J939" s="272" t="s">
        <v>367</v>
      </c>
      <c r="K939" s="272" t="s">
        <v>367</v>
      </c>
      <c r="L939" s="272" t="s">
        <v>367</v>
      </c>
      <c r="M939" s="272" t="s">
        <v>366</v>
      </c>
      <c r="N939" s="272" t="s">
        <v>367</v>
      </c>
      <c r="O939" s="272" t="s">
        <v>366</v>
      </c>
      <c r="P939" s="272" t="s">
        <v>367</v>
      </c>
      <c r="Q939" s="272" t="s">
        <v>366</v>
      </c>
      <c r="R939" s="272" t="s">
        <v>367</v>
      </c>
      <c r="S939" s="272" t="s">
        <v>368</v>
      </c>
      <c r="T939" s="272" t="s">
        <v>367</v>
      </c>
      <c r="U939" s="272" t="s">
        <v>367</v>
      </c>
      <c r="V939" s="272" t="s">
        <v>366</v>
      </c>
      <c r="W939" s="272"/>
      <c r="X939" s="272"/>
      <c r="Y939" s="272"/>
      <c r="Z939" s="272"/>
      <c r="AA939" s="272"/>
      <c r="AB939" s="272"/>
      <c r="AC939" s="272"/>
      <c r="AD939" s="272"/>
      <c r="AE939" s="272"/>
      <c r="AF939" s="272"/>
      <c r="AG939" s="272"/>
      <c r="AH939" s="272"/>
      <c r="AI939" s="272"/>
      <c r="AJ939" s="272"/>
      <c r="AK939" s="272"/>
      <c r="AL939" s="272"/>
      <c r="AM939" s="272"/>
      <c r="AN939" s="272"/>
      <c r="AO939" s="272"/>
      <c r="AP939" s="272"/>
      <c r="AQ939" s="272"/>
    </row>
    <row r="940" spans="1:43">
      <c r="A940" s="272">
        <v>208719</v>
      </c>
      <c r="B940" s="252" t="s">
        <v>81</v>
      </c>
      <c r="C940" s="272" t="s">
        <v>368</v>
      </c>
      <c r="D940" s="272" t="s">
        <v>367</v>
      </c>
      <c r="E940" s="272" t="s">
        <v>367</v>
      </c>
      <c r="F940" s="272" t="s">
        <v>367</v>
      </c>
      <c r="G940" s="272" t="s">
        <v>366</v>
      </c>
      <c r="H940" s="272" t="s">
        <v>367</v>
      </c>
      <c r="I940" s="272" t="s">
        <v>367</v>
      </c>
      <c r="J940" s="272" t="s">
        <v>367</v>
      </c>
      <c r="K940" s="272" t="s">
        <v>366</v>
      </c>
      <c r="L940" s="272" t="s">
        <v>367</v>
      </c>
      <c r="M940" s="272" t="s">
        <v>368</v>
      </c>
      <c r="N940" s="272" t="s">
        <v>368</v>
      </c>
      <c r="O940" s="272" t="s">
        <v>366</v>
      </c>
      <c r="P940" s="272" t="s">
        <v>368</v>
      </c>
      <c r="Q940" s="272" t="s">
        <v>366</v>
      </c>
      <c r="R940" s="272" t="s">
        <v>368</v>
      </c>
      <c r="S940" s="272" t="s">
        <v>367</v>
      </c>
      <c r="T940" s="272" t="s">
        <v>368</v>
      </c>
      <c r="U940" s="272" t="s">
        <v>367</v>
      </c>
      <c r="V940" s="272" t="s">
        <v>368</v>
      </c>
      <c r="W940" s="272"/>
      <c r="X940" s="272"/>
      <c r="Y940" s="272"/>
      <c r="Z940" s="272"/>
      <c r="AA940" s="272"/>
      <c r="AB940" s="272"/>
      <c r="AC940" s="272"/>
      <c r="AD940" s="272"/>
      <c r="AE940" s="272"/>
      <c r="AF940" s="272"/>
      <c r="AG940" s="272"/>
      <c r="AH940" s="272"/>
      <c r="AI940" s="272"/>
      <c r="AJ940" s="272"/>
      <c r="AK940" s="272"/>
      <c r="AL940" s="272"/>
      <c r="AM940" s="272"/>
      <c r="AN940" s="272"/>
      <c r="AO940" s="272"/>
      <c r="AP940" s="272"/>
      <c r="AQ940" s="272"/>
    </row>
    <row r="941" spans="1:43">
      <c r="A941" s="272">
        <v>208701</v>
      </c>
      <c r="B941" s="252" t="s">
        <v>81</v>
      </c>
      <c r="C941" s="272" t="s">
        <v>367</v>
      </c>
      <c r="D941" s="272" t="s">
        <v>367</v>
      </c>
      <c r="E941" s="272" t="s">
        <v>367</v>
      </c>
      <c r="F941" s="272" t="s">
        <v>367</v>
      </c>
      <c r="G941" s="272" t="s">
        <v>366</v>
      </c>
      <c r="H941" s="272" t="s">
        <v>367</v>
      </c>
      <c r="I941" s="272" t="s">
        <v>367</v>
      </c>
      <c r="J941" s="272" t="s">
        <v>367</v>
      </c>
      <c r="K941" s="272" t="s">
        <v>367</v>
      </c>
      <c r="L941" s="272" t="s">
        <v>367</v>
      </c>
      <c r="M941" s="272" t="s">
        <v>368</v>
      </c>
      <c r="N941" s="272" t="s">
        <v>368</v>
      </c>
      <c r="O941" s="272" t="s">
        <v>366</v>
      </c>
      <c r="P941" s="272" t="s">
        <v>368</v>
      </c>
      <c r="Q941" s="272" t="s">
        <v>366</v>
      </c>
      <c r="R941" s="272" t="s">
        <v>367</v>
      </c>
      <c r="S941" s="272" t="s">
        <v>367</v>
      </c>
      <c r="T941" s="272" t="s">
        <v>366</v>
      </c>
      <c r="U941" s="272" t="s">
        <v>366</v>
      </c>
      <c r="V941" s="272" t="s">
        <v>366</v>
      </c>
      <c r="W941" s="272"/>
      <c r="X941" s="272"/>
      <c r="Y941" s="272"/>
      <c r="Z941" s="272"/>
      <c r="AA941" s="272"/>
      <c r="AB941" s="272"/>
      <c r="AC941" s="272"/>
      <c r="AD941" s="272"/>
      <c r="AE941" s="272"/>
      <c r="AF941" s="272"/>
      <c r="AG941" s="272"/>
      <c r="AH941" s="272"/>
      <c r="AI941" s="272"/>
      <c r="AJ941" s="272"/>
      <c r="AK941" s="272"/>
      <c r="AL941" s="272"/>
      <c r="AM941" s="272"/>
      <c r="AN941" s="272"/>
      <c r="AO941" s="272"/>
      <c r="AP941" s="272"/>
      <c r="AQ941" s="272"/>
    </row>
    <row r="942" spans="1:43">
      <c r="A942" s="272">
        <v>208696</v>
      </c>
      <c r="B942" s="252" t="s">
        <v>81</v>
      </c>
      <c r="C942" s="272" t="s">
        <v>366</v>
      </c>
      <c r="D942" s="272" t="s">
        <v>367</v>
      </c>
      <c r="E942" s="272" t="s">
        <v>367</v>
      </c>
      <c r="F942" s="272" t="s">
        <v>367</v>
      </c>
      <c r="G942" s="272" t="s">
        <v>366</v>
      </c>
      <c r="H942" s="272" t="s">
        <v>367</v>
      </c>
      <c r="I942" s="272" t="s">
        <v>367</v>
      </c>
      <c r="J942" s="272" t="s">
        <v>366</v>
      </c>
      <c r="K942" s="272" t="s">
        <v>367</v>
      </c>
      <c r="L942" s="272" t="s">
        <v>366</v>
      </c>
      <c r="M942" s="272" t="s">
        <v>366</v>
      </c>
      <c r="N942" s="272" t="s">
        <v>366</v>
      </c>
      <c r="O942" s="272" t="s">
        <v>368</v>
      </c>
      <c r="P942" s="272" t="s">
        <v>366</v>
      </c>
      <c r="Q942" s="272" t="s">
        <v>366</v>
      </c>
      <c r="R942" s="272" t="s">
        <v>368</v>
      </c>
      <c r="S942" s="272" t="s">
        <v>366</v>
      </c>
      <c r="T942" s="272" t="s">
        <v>368</v>
      </c>
      <c r="U942" s="272" t="s">
        <v>368</v>
      </c>
      <c r="V942" s="272" t="s">
        <v>366</v>
      </c>
      <c r="W942" s="272"/>
      <c r="X942" s="272"/>
      <c r="Y942" s="272"/>
      <c r="Z942" s="272"/>
      <c r="AA942" s="272"/>
      <c r="AB942" s="272"/>
      <c r="AC942" s="272"/>
      <c r="AD942" s="272"/>
      <c r="AE942" s="272"/>
      <c r="AF942" s="272"/>
      <c r="AG942" s="272"/>
      <c r="AH942" s="272"/>
      <c r="AI942" s="272"/>
      <c r="AJ942" s="272"/>
      <c r="AK942" s="272"/>
      <c r="AL942" s="272"/>
      <c r="AM942" s="272"/>
      <c r="AN942" s="272"/>
      <c r="AO942" s="272"/>
      <c r="AP942" s="272"/>
      <c r="AQ942" s="272"/>
    </row>
    <row r="943" spans="1:43">
      <c r="A943" s="272">
        <v>208695</v>
      </c>
      <c r="B943" s="252" t="s">
        <v>81</v>
      </c>
      <c r="C943" s="272" t="s">
        <v>366</v>
      </c>
      <c r="D943" s="272" t="s">
        <v>367</v>
      </c>
      <c r="E943" s="272" t="s">
        <v>367</v>
      </c>
      <c r="F943" s="272" t="s">
        <v>366</v>
      </c>
      <c r="G943" s="272" t="s">
        <v>367</v>
      </c>
      <c r="H943" s="272" t="s">
        <v>367</v>
      </c>
      <c r="I943" s="272" t="s">
        <v>367</v>
      </c>
      <c r="J943" s="272" t="s">
        <v>367</v>
      </c>
      <c r="K943" s="272" t="s">
        <v>366</v>
      </c>
      <c r="L943" s="272" t="s">
        <v>367</v>
      </c>
      <c r="M943" s="272" t="s">
        <v>366</v>
      </c>
      <c r="N943" s="272" t="s">
        <v>366</v>
      </c>
      <c r="O943" s="272" t="s">
        <v>366</v>
      </c>
      <c r="P943" s="272" t="s">
        <v>368</v>
      </c>
      <c r="Q943" s="272" t="s">
        <v>368</v>
      </c>
      <c r="R943" s="272" t="s">
        <v>367</v>
      </c>
      <c r="S943" s="272" t="s">
        <v>367</v>
      </c>
      <c r="T943" s="272" t="s">
        <v>368</v>
      </c>
      <c r="U943" s="272" t="s">
        <v>368</v>
      </c>
      <c r="V943" s="272" t="s">
        <v>368</v>
      </c>
      <c r="W943" s="272"/>
      <c r="X943" s="272"/>
      <c r="Y943" s="272"/>
      <c r="Z943" s="272"/>
      <c r="AA943" s="272"/>
      <c r="AB943" s="272"/>
      <c r="AC943" s="272"/>
      <c r="AD943" s="272"/>
      <c r="AE943" s="272"/>
      <c r="AF943" s="272"/>
      <c r="AG943" s="272"/>
      <c r="AH943" s="272"/>
      <c r="AI943" s="272"/>
      <c r="AJ943" s="272"/>
      <c r="AK943" s="272"/>
      <c r="AL943" s="272"/>
      <c r="AM943" s="272"/>
      <c r="AN943" s="272"/>
      <c r="AO943" s="272"/>
      <c r="AP943" s="272"/>
      <c r="AQ943" s="272"/>
    </row>
    <row r="944" spans="1:43">
      <c r="A944" s="272">
        <v>208674</v>
      </c>
      <c r="B944" s="252" t="s">
        <v>81</v>
      </c>
      <c r="C944" s="272" t="s">
        <v>368</v>
      </c>
      <c r="D944" s="272" t="s">
        <v>367</v>
      </c>
      <c r="E944" s="272" t="s">
        <v>367</v>
      </c>
      <c r="F944" s="272" t="s">
        <v>367</v>
      </c>
      <c r="G944" s="272" t="s">
        <v>367</v>
      </c>
      <c r="H944" s="272" t="s">
        <v>367</v>
      </c>
      <c r="I944" s="272" t="s">
        <v>367</v>
      </c>
      <c r="J944" s="272" t="s">
        <v>368</v>
      </c>
      <c r="K944" s="272" t="s">
        <v>368</v>
      </c>
      <c r="L944" s="272" t="s">
        <v>368</v>
      </c>
      <c r="M944" s="272" t="s">
        <v>368</v>
      </c>
      <c r="N944" s="272" t="s">
        <v>368</v>
      </c>
      <c r="O944" s="272" t="s">
        <v>368</v>
      </c>
      <c r="P944" s="272" t="s">
        <v>367</v>
      </c>
      <c r="Q944" s="272" t="s">
        <v>367</v>
      </c>
      <c r="R944" s="272" t="s">
        <v>367</v>
      </c>
      <c r="S944" s="272" t="s">
        <v>367</v>
      </c>
      <c r="T944" s="272" t="s">
        <v>368</v>
      </c>
      <c r="U944" s="272" t="s">
        <v>368</v>
      </c>
      <c r="V944" s="272" t="s">
        <v>367</v>
      </c>
      <c r="W944" s="272"/>
      <c r="X944" s="272"/>
      <c r="Y944" s="272"/>
      <c r="Z944" s="272"/>
      <c r="AA944" s="272"/>
      <c r="AB944" s="272"/>
      <c r="AC944" s="272"/>
      <c r="AD944" s="272"/>
      <c r="AE944" s="272"/>
      <c r="AF944" s="272"/>
      <c r="AG944" s="272"/>
      <c r="AH944" s="272"/>
      <c r="AI944" s="272"/>
      <c r="AJ944" s="272"/>
      <c r="AK944" s="272"/>
      <c r="AL944" s="272"/>
      <c r="AM944" s="272"/>
      <c r="AN944" s="272"/>
      <c r="AO944" s="272"/>
      <c r="AP944" s="272"/>
      <c r="AQ944" s="272"/>
    </row>
    <row r="945" spans="1:43">
      <c r="A945" s="272">
        <v>208654</v>
      </c>
      <c r="B945" s="252" t="s">
        <v>81</v>
      </c>
      <c r="C945" s="272" t="s">
        <v>368</v>
      </c>
      <c r="D945" s="272" t="s">
        <v>367</v>
      </c>
      <c r="E945" s="272" t="s">
        <v>367</v>
      </c>
      <c r="F945" s="272" t="s">
        <v>367</v>
      </c>
      <c r="G945" s="272" t="s">
        <v>366</v>
      </c>
      <c r="H945" s="272" t="s">
        <v>366</v>
      </c>
      <c r="I945" s="272" t="s">
        <v>368</v>
      </c>
      <c r="J945" s="272" t="s">
        <v>366</v>
      </c>
      <c r="K945" s="272" t="s">
        <v>366</v>
      </c>
      <c r="L945" s="272" t="s">
        <v>366</v>
      </c>
      <c r="M945" s="272" t="s">
        <v>368</v>
      </c>
      <c r="N945" s="272" t="s">
        <v>367</v>
      </c>
      <c r="O945" s="272" t="s">
        <v>368</v>
      </c>
      <c r="P945" s="272" t="s">
        <v>367</v>
      </c>
      <c r="Q945" s="272" t="s">
        <v>367</v>
      </c>
      <c r="R945" s="272" t="s">
        <v>367</v>
      </c>
      <c r="S945" s="272" t="s">
        <v>367</v>
      </c>
      <c r="T945" s="272" t="s">
        <v>367</v>
      </c>
      <c r="U945" s="272" t="s">
        <v>367</v>
      </c>
      <c r="V945" s="272" t="s">
        <v>367</v>
      </c>
      <c r="W945" s="272"/>
      <c r="X945" s="272"/>
      <c r="Y945" s="272"/>
      <c r="Z945" s="272"/>
      <c r="AA945" s="272"/>
      <c r="AB945" s="272"/>
      <c r="AC945" s="272"/>
      <c r="AD945" s="272"/>
      <c r="AE945" s="272"/>
      <c r="AF945" s="272"/>
      <c r="AG945" s="272"/>
      <c r="AH945" s="272"/>
      <c r="AI945" s="272"/>
      <c r="AJ945" s="272"/>
      <c r="AK945" s="272"/>
      <c r="AL945" s="272"/>
      <c r="AM945" s="272"/>
      <c r="AN945" s="272"/>
      <c r="AO945" s="272"/>
      <c r="AP945" s="272"/>
      <c r="AQ945" s="272"/>
    </row>
    <row r="946" spans="1:43">
      <c r="A946" s="272">
        <v>208581</v>
      </c>
      <c r="B946" s="252" t="s">
        <v>81</v>
      </c>
      <c r="C946" s="272" t="s">
        <v>367</v>
      </c>
      <c r="D946" s="272" t="s">
        <v>367</v>
      </c>
      <c r="E946" s="272" t="s">
        <v>367</v>
      </c>
      <c r="F946" s="272" t="s">
        <v>367</v>
      </c>
      <c r="G946" s="272" t="s">
        <v>368</v>
      </c>
      <c r="H946" s="272" t="s">
        <v>367</v>
      </c>
      <c r="I946" s="272" t="s">
        <v>367</v>
      </c>
      <c r="J946" s="272" t="s">
        <v>366</v>
      </c>
      <c r="K946" s="272" t="s">
        <v>368</v>
      </c>
      <c r="L946" s="272" t="s">
        <v>366</v>
      </c>
      <c r="M946" s="272" t="s">
        <v>366</v>
      </c>
      <c r="N946" s="272" t="s">
        <v>366</v>
      </c>
      <c r="O946" s="272" t="s">
        <v>366</v>
      </c>
      <c r="P946" s="272" t="s">
        <v>367</v>
      </c>
      <c r="Q946" s="272" t="s">
        <v>366</v>
      </c>
      <c r="R946" s="272" t="s">
        <v>367</v>
      </c>
      <c r="S946" s="272" t="s">
        <v>368</v>
      </c>
      <c r="T946" s="272" t="s">
        <v>367</v>
      </c>
      <c r="U946" s="272" t="s">
        <v>368</v>
      </c>
      <c r="V946" s="272" t="s">
        <v>367</v>
      </c>
      <c r="W946" s="272"/>
      <c r="X946" s="272"/>
      <c r="Y946" s="272"/>
      <c r="Z946" s="272"/>
      <c r="AA946" s="272"/>
      <c r="AB946" s="272"/>
      <c r="AC946" s="272"/>
      <c r="AD946" s="272"/>
      <c r="AE946" s="272"/>
      <c r="AF946" s="272"/>
      <c r="AG946" s="272"/>
      <c r="AH946" s="272"/>
      <c r="AI946" s="272"/>
      <c r="AJ946" s="272"/>
      <c r="AK946" s="272"/>
      <c r="AL946" s="272"/>
      <c r="AM946" s="272"/>
      <c r="AN946" s="272"/>
      <c r="AO946" s="272"/>
      <c r="AP946" s="272"/>
      <c r="AQ946" s="272"/>
    </row>
    <row r="947" spans="1:43">
      <c r="A947" s="272">
        <v>208494</v>
      </c>
      <c r="B947" s="252" t="s">
        <v>81</v>
      </c>
      <c r="C947" s="272" t="s">
        <v>366</v>
      </c>
      <c r="D947" s="272" t="s">
        <v>367</v>
      </c>
      <c r="E947" s="272" t="s">
        <v>367</v>
      </c>
      <c r="F947" s="272" t="s">
        <v>367</v>
      </c>
      <c r="G947" s="272" t="s">
        <v>367</v>
      </c>
      <c r="H947" s="272" t="s">
        <v>367</v>
      </c>
      <c r="I947" s="272" t="s">
        <v>367</v>
      </c>
      <c r="J947" s="272" t="s">
        <v>367</v>
      </c>
      <c r="K947" s="272" t="s">
        <v>367</v>
      </c>
      <c r="L947" s="272" t="s">
        <v>367</v>
      </c>
      <c r="M947" s="272" t="s">
        <v>366</v>
      </c>
      <c r="N947" s="272" t="s">
        <v>367</v>
      </c>
      <c r="O947" s="272" t="s">
        <v>366</v>
      </c>
      <c r="P947" s="272" t="s">
        <v>367</v>
      </c>
      <c r="Q947" s="272" t="s">
        <v>367</v>
      </c>
      <c r="R947" s="272" t="s">
        <v>367</v>
      </c>
      <c r="S947" s="272" t="s">
        <v>367</v>
      </c>
      <c r="T947" s="272" t="s">
        <v>367</v>
      </c>
      <c r="U947" s="272" t="s">
        <v>367</v>
      </c>
      <c r="V947" s="272" t="s">
        <v>366</v>
      </c>
      <c r="W947" s="272"/>
      <c r="X947" s="272"/>
      <c r="Y947" s="272"/>
      <c r="Z947" s="272"/>
      <c r="AA947" s="272"/>
      <c r="AB947" s="272"/>
      <c r="AC947" s="272"/>
      <c r="AD947" s="272"/>
      <c r="AE947" s="272"/>
      <c r="AF947" s="272"/>
      <c r="AG947" s="272"/>
      <c r="AH947" s="272"/>
      <c r="AI947" s="272"/>
      <c r="AJ947" s="272"/>
      <c r="AK947" s="272"/>
      <c r="AL947" s="272"/>
      <c r="AM947" s="272"/>
      <c r="AN947" s="272"/>
      <c r="AO947" s="272"/>
      <c r="AP947" s="272"/>
      <c r="AQ947" s="272"/>
    </row>
    <row r="948" spans="1:43">
      <c r="A948" s="272">
        <v>208450</v>
      </c>
      <c r="B948" s="252" t="s">
        <v>81</v>
      </c>
      <c r="C948" s="272" t="s">
        <v>367</v>
      </c>
      <c r="D948" s="272" t="s">
        <v>367</v>
      </c>
      <c r="E948" s="272" t="s">
        <v>367</v>
      </c>
      <c r="F948" s="272" t="s">
        <v>367</v>
      </c>
      <c r="G948" s="272" t="s">
        <v>367</v>
      </c>
      <c r="H948" s="272" t="s">
        <v>367</v>
      </c>
      <c r="I948" s="272" t="s">
        <v>367</v>
      </c>
      <c r="J948" s="272" t="s">
        <v>367</v>
      </c>
      <c r="K948" s="272" t="s">
        <v>367</v>
      </c>
      <c r="L948" s="272" t="s">
        <v>367</v>
      </c>
      <c r="M948" s="272" t="s">
        <v>367</v>
      </c>
      <c r="N948" s="272" t="s">
        <v>368</v>
      </c>
      <c r="O948" s="272" t="s">
        <v>368</v>
      </c>
      <c r="P948" s="272" t="s">
        <v>367</v>
      </c>
      <c r="Q948" s="272" t="s">
        <v>368</v>
      </c>
      <c r="R948" s="272" t="s">
        <v>367</v>
      </c>
      <c r="S948" s="272" t="s">
        <v>367</v>
      </c>
      <c r="T948" s="272" t="s">
        <v>367</v>
      </c>
      <c r="U948" s="272" t="s">
        <v>367</v>
      </c>
      <c r="V948" s="272" t="s">
        <v>367</v>
      </c>
      <c r="W948" s="272"/>
      <c r="X948" s="272"/>
      <c r="Y948" s="272"/>
      <c r="Z948" s="272"/>
      <c r="AA948" s="272"/>
      <c r="AB948" s="272"/>
      <c r="AC948" s="272"/>
      <c r="AD948" s="272"/>
      <c r="AE948" s="272"/>
      <c r="AF948" s="272"/>
      <c r="AG948" s="272"/>
      <c r="AH948" s="272"/>
      <c r="AI948" s="272"/>
      <c r="AJ948" s="272"/>
      <c r="AK948" s="272"/>
      <c r="AL948" s="272"/>
      <c r="AM948" s="272"/>
      <c r="AN948" s="272"/>
      <c r="AO948" s="272"/>
      <c r="AP948" s="272"/>
      <c r="AQ948" s="272"/>
    </row>
    <row r="949" spans="1:43">
      <c r="A949" s="272">
        <v>208442</v>
      </c>
      <c r="B949" s="252" t="s">
        <v>81</v>
      </c>
      <c r="C949" s="272" t="s">
        <v>366</v>
      </c>
      <c r="D949" s="272" t="s">
        <v>367</v>
      </c>
      <c r="E949" s="272" t="s">
        <v>367</v>
      </c>
      <c r="F949" s="272" t="s">
        <v>367</v>
      </c>
      <c r="G949" s="272" t="s">
        <v>367</v>
      </c>
      <c r="H949" s="272" t="s">
        <v>367</v>
      </c>
      <c r="I949" s="272" t="s">
        <v>368</v>
      </c>
      <c r="J949" s="272" t="s">
        <v>367</v>
      </c>
      <c r="K949" s="272" t="s">
        <v>368</v>
      </c>
      <c r="L949" s="272" t="s">
        <v>367</v>
      </c>
      <c r="M949" s="272" t="s">
        <v>368</v>
      </c>
      <c r="N949" s="272" t="s">
        <v>368</v>
      </c>
      <c r="O949" s="272" t="s">
        <v>367</v>
      </c>
      <c r="P949" s="272" t="s">
        <v>367</v>
      </c>
      <c r="Q949" s="272" t="s">
        <v>367</v>
      </c>
      <c r="R949" s="272" t="s">
        <v>367</v>
      </c>
      <c r="S949" s="272" t="s">
        <v>366</v>
      </c>
      <c r="T949" s="272" t="s">
        <v>366</v>
      </c>
      <c r="U949" s="272" t="s">
        <v>368</v>
      </c>
      <c r="V949" s="272" t="s">
        <v>368</v>
      </c>
      <c r="W949" s="272"/>
      <c r="X949" s="272"/>
      <c r="Y949" s="272"/>
      <c r="Z949" s="272"/>
      <c r="AA949" s="272"/>
      <c r="AB949" s="272"/>
      <c r="AC949" s="272"/>
      <c r="AD949" s="272"/>
      <c r="AE949" s="272"/>
      <c r="AF949" s="272"/>
      <c r="AG949" s="272"/>
      <c r="AH949" s="272"/>
      <c r="AI949" s="272"/>
      <c r="AJ949" s="272"/>
      <c r="AK949" s="272"/>
      <c r="AL949" s="272"/>
      <c r="AM949" s="272"/>
      <c r="AN949" s="272"/>
      <c r="AO949" s="272"/>
      <c r="AP949" s="272"/>
      <c r="AQ949" s="272"/>
    </row>
    <row r="950" spans="1:43">
      <c r="A950" s="272">
        <v>208430</v>
      </c>
      <c r="B950" s="252" t="s">
        <v>81</v>
      </c>
      <c r="C950" s="272" t="s">
        <v>367</v>
      </c>
      <c r="D950" s="272" t="s">
        <v>367</v>
      </c>
      <c r="E950" s="272" t="s">
        <v>367</v>
      </c>
      <c r="F950" s="272" t="s">
        <v>367</v>
      </c>
      <c r="G950" s="272" t="s">
        <v>367</v>
      </c>
      <c r="H950" s="272" t="s">
        <v>367</v>
      </c>
      <c r="I950" s="272" t="s">
        <v>367</v>
      </c>
      <c r="J950" s="272" t="s">
        <v>368</v>
      </c>
      <c r="K950" s="272" t="s">
        <v>367</v>
      </c>
      <c r="L950" s="272" t="s">
        <v>368</v>
      </c>
      <c r="M950" s="272" t="s">
        <v>366</v>
      </c>
      <c r="N950" s="272" t="s">
        <v>368</v>
      </c>
      <c r="O950" s="272" t="s">
        <v>368</v>
      </c>
      <c r="P950" s="272" t="s">
        <v>367</v>
      </c>
      <c r="Q950" s="272" t="s">
        <v>367</v>
      </c>
      <c r="R950" s="272" t="s">
        <v>367</v>
      </c>
      <c r="S950" s="272" t="s">
        <v>366</v>
      </c>
      <c r="T950" s="272" t="s">
        <v>366</v>
      </c>
      <c r="U950" s="272" t="s">
        <v>368</v>
      </c>
      <c r="V950" s="272" t="s">
        <v>366</v>
      </c>
      <c r="W950" s="272"/>
      <c r="X950" s="272"/>
      <c r="Y950" s="272"/>
      <c r="Z950" s="272"/>
      <c r="AA950" s="272"/>
      <c r="AB950" s="272"/>
      <c r="AC950" s="272"/>
      <c r="AD950" s="272"/>
      <c r="AE950" s="272"/>
      <c r="AF950" s="272"/>
      <c r="AG950" s="272"/>
      <c r="AH950" s="272"/>
      <c r="AI950" s="272"/>
      <c r="AJ950" s="272"/>
      <c r="AK950" s="272"/>
      <c r="AL950" s="272"/>
      <c r="AM950" s="272"/>
      <c r="AN950" s="272"/>
      <c r="AO950" s="272"/>
      <c r="AP950" s="272"/>
      <c r="AQ950" s="272"/>
    </row>
    <row r="951" spans="1:43">
      <c r="A951" s="272">
        <v>208400</v>
      </c>
      <c r="B951" s="252" t="s">
        <v>81</v>
      </c>
      <c r="C951" s="272" t="s">
        <v>366</v>
      </c>
      <c r="D951" s="272" t="s">
        <v>367</v>
      </c>
      <c r="E951" s="272" t="s">
        <v>366</v>
      </c>
      <c r="F951" s="272" t="s">
        <v>367</v>
      </c>
      <c r="G951" s="272" t="s">
        <v>366</v>
      </c>
      <c r="H951" s="272" t="s">
        <v>368</v>
      </c>
      <c r="I951" s="272" t="s">
        <v>366</v>
      </c>
      <c r="J951" s="272" t="s">
        <v>367</v>
      </c>
      <c r="K951" s="272" t="s">
        <v>366</v>
      </c>
      <c r="L951" s="272" t="s">
        <v>368</v>
      </c>
      <c r="M951" s="272" t="s">
        <v>366</v>
      </c>
      <c r="N951" s="272" t="s">
        <v>367</v>
      </c>
      <c r="O951" s="272" t="s">
        <v>366</v>
      </c>
      <c r="P951" s="272" t="s">
        <v>367</v>
      </c>
      <c r="Q951" s="272" t="s">
        <v>367</v>
      </c>
      <c r="R951" s="272" t="s">
        <v>367</v>
      </c>
      <c r="S951" s="272" t="s">
        <v>368</v>
      </c>
      <c r="T951" s="272" t="s">
        <v>367</v>
      </c>
      <c r="U951" s="272" t="s">
        <v>368</v>
      </c>
      <c r="V951" s="272" t="s">
        <v>367</v>
      </c>
      <c r="W951" s="272"/>
      <c r="X951" s="272"/>
      <c r="Y951" s="272"/>
      <c r="Z951" s="272"/>
      <c r="AA951" s="272"/>
      <c r="AB951" s="272"/>
      <c r="AC951" s="272"/>
      <c r="AD951" s="272"/>
      <c r="AE951" s="272"/>
      <c r="AF951" s="272"/>
      <c r="AG951" s="272"/>
      <c r="AH951" s="272"/>
      <c r="AI951" s="272"/>
      <c r="AJ951" s="272"/>
      <c r="AK951" s="272"/>
      <c r="AL951" s="272"/>
      <c r="AM951" s="272"/>
      <c r="AN951" s="272"/>
      <c r="AO951" s="272"/>
      <c r="AP951" s="272"/>
      <c r="AQ951" s="272"/>
    </row>
    <row r="952" spans="1:43">
      <c r="A952" s="272">
        <v>208357</v>
      </c>
      <c r="B952" s="252" t="s">
        <v>81</v>
      </c>
      <c r="C952" s="272" t="s">
        <v>367</v>
      </c>
      <c r="D952" s="272" t="s">
        <v>367</v>
      </c>
      <c r="E952" s="272" t="s">
        <v>367</v>
      </c>
      <c r="F952" s="272" t="s">
        <v>367</v>
      </c>
      <c r="G952" s="272" t="s">
        <v>367</v>
      </c>
      <c r="H952" s="272" t="s">
        <v>367</v>
      </c>
      <c r="I952" s="272" t="s">
        <v>367</v>
      </c>
      <c r="J952" s="272" t="s">
        <v>367</v>
      </c>
      <c r="K952" s="272" t="s">
        <v>367</v>
      </c>
      <c r="L952" s="272" t="s">
        <v>367</v>
      </c>
      <c r="M952" s="272" t="s">
        <v>367</v>
      </c>
      <c r="N952" s="272" t="s">
        <v>368</v>
      </c>
      <c r="O952" s="272" t="s">
        <v>366</v>
      </c>
      <c r="P952" s="272" t="s">
        <v>366</v>
      </c>
      <c r="Q952" s="272" t="s">
        <v>366</v>
      </c>
      <c r="R952" s="272" t="s">
        <v>367</v>
      </c>
      <c r="S952" s="272" t="s">
        <v>366</v>
      </c>
      <c r="T952" s="272" t="s">
        <v>366</v>
      </c>
      <c r="U952" s="272" t="s">
        <v>367</v>
      </c>
      <c r="V952" s="272" t="s">
        <v>367</v>
      </c>
      <c r="W952" s="272"/>
      <c r="X952" s="272"/>
      <c r="Y952" s="272"/>
      <c r="Z952" s="272"/>
      <c r="AA952" s="272"/>
      <c r="AB952" s="272"/>
      <c r="AC952" s="272"/>
      <c r="AD952" s="272"/>
      <c r="AE952" s="272"/>
      <c r="AF952" s="272"/>
      <c r="AG952" s="272"/>
      <c r="AH952" s="272"/>
      <c r="AI952" s="272"/>
      <c r="AJ952" s="272"/>
      <c r="AK952" s="272"/>
      <c r="AL952" s="272"/>
      <c r="AM952" s="272"/>
      <c r="AN952" s="272"/>
      <c r="AO952" s="272"/>
      <c r="AP952" s="272"/>
      <c r="AQ952" s="272"/>
    </row>
    <row r="953" spans="1:43">
      <c r="A953" s="272">
        <v>208306</v>
      </c>
      <c r="B953" s="252" t="s">
        <v>81</v>
      </c>
      <c r="C953" s="272" t="s">
        <v>367</v>
      </c>
      <c r="D953" s="272" t="s">
        <v>367</v>
      </c>
      <c r="E953" s="272" t="s">
        <v>367</v>
      </c>
      <c r="F953" s="272" t="s">
        <v>367</v>
      </c>
      <c r="G953" s="272" t="s">
        <v>367</v>
      </c>
      <c r="H953" s="272" t="s">
        <v>367</v>
      </c>
      <c r="I953" s="272" t="s">
        <v>367</v>
      </c>
      <c r="J953" s="272" t="s">
        <v>368</v>
      </c>
      <c r="K953" s="272" t="s">
        <v>367</v>
      </c>
      <c r="L953" s="272" t="s">
        <v>368</v>
      </c>
      <c r="M953" s="272" t="s">
        <v>366</v>
      </c>
      <c r="N953" s="272" t="s">
        <v>368</v>
      </c>
      <c r="O953" s="272" t="s">
        <v>368</v>
      </c>
      <c r="P953" s="272" t="s">
        <v>366</v>
      </c>
      <c r="Q953" s="272" t="s">
        <v>367</v>
      </c>
      <c r="R953" s="272" t="s">
        <v>367</v>
      </c>
      <c r="S953" s="272" t="s">
        <v>367</v>
      </c>
      <c r="T953" s="272" t="s">
        <v>366</v>
      </c>
      <c r="U953" s="272" t="s">
        <v>366</v>
      </c>
      <c r="V953" s="272" t="s">
        <v>367</v>
      </c>
      <c r="W953" s="272"/>
      <c r="X953" s="272"/>
      <c r="Y953" s="272"/>
      <c r="Z953" s="272"/>
      <c r="AA953" s="272"/>
      <c r="AB953" s="272"/>
      <c r="AC953" s="272"/>
      <c r="AD953" s="272"/>
      <c r="AE953" s="272"/>
      <c r="AF953" s="272"/>
      <c r="AG953" s="272"/>
      <c r="AH953" s="272"/>
      <c r="AI953" s="272"/>
      <c r="AJ953" s="272"/>
      <c r="AK953" s="272"/>
      <c r="AL953" s="272"/>
      <c r="AM953" s="272"/>
      <c r="AN953" s="272"/>
      <c r="AO953" s="272"/>
      <c r="AP953" s="272"/>
      <c r="AQ953" s="272"/>
    </row>
    <row r="954" spans="1:43">
      <c r="A954" s="272">
        <v>208288</v>
      </c>
      <c r="B954" s="252" t="s">
        <v>81</v>
      </c>
      <c r="C954" s="272" t="s">
        <v>366</v>
      </c>
      <c r="D954" s="272" t="s">
        <v>366</v>
      </c>
      <c r="E954" s="272" t="s">
        <v>366</v>
      </c>
      <c r="F954" s="272" t="s">
        <v>367</v>
      </c>
      <c r="G954" s="272" t="s">
        <v>366</v>
      </c>
      <c r="H954" s="272" t="s">
        <v>366</v>
      </c>
      <c r="I954" s="272" t="s">
        <v>366</v>
      </c>
      <c r="J954" s="272" t="s">
        <v>366</v>
      </c>
      <c r="K954" s="272" t="s">
        <v>366</v>
      </c>
      <c r="L954" s="272" t="s">
        <v>368</v>
      </c>
      <c r="M954" s="272" t="s">
        <v>367</v>
      </c>
      <c r="N954" s="272" t="s">
        <v>367</v>
      </c>
      <c r="O954" s="272" t="s">
        <v>367</v>
      </c>
      <c r="P954" s="272" t="s">
        <v>367</v>
      </c>
      <c r="Q954" s="272" t="s">
        <v>368</v>
      </c>
      <c r="R954" s="272" t="s">
        <v>367</v>
      </c>
      <c r="S954" s="272" t="s">
        <v>368</v>
      </c>
      <c r="T954" s="272" t="s">
        <v>367</v>
      </c>
      <c r="U954" s="272" t="s">
        <v>367</v>
      </c>
      <c r="V954" s="272" t="s">
        <v>367</v>
      </c>
      <c r="W954" s="272"/>
      <c r="X954" s="272"/>
      <c r="Y954" s="272"/>
      <c r="Z954" s="272"/>
      <c r="AA954" s="272"/>
      <c r="AB954" s="272"/>
      <c r="AC954" s="272"/>
      <c r="AD954" s="272"/>
      <c r="AE954" s="272"/>
      <c r="AF954" s="272"/>
      <c r="AG954" s="272"/>
      <c r="AH954" s="272"/>
      <c r="AI954" s="272"/>
      <c r="AJ954" s="272"/>
      <c r="AK954" s="272"/>
      <c r="AL954" s="272"/>
      <c r="AM954" s="272"/>
      <c r="AN954" s="272"/>
      <c r="AO954" s="272"/>
      <c r="AP954" s="272"/>
      <c r="AQ954" s="272"/>
    </row>
    <row r="955" spans="1:43">
      <c r="A955" s="272">
        <v>208278</v>
      </c>
      <c r="B955" s="252" t="s">
        <v>81</v>
      </c>
      <c r="C955" s="272" t="s">
        <v>367</v>
      </c>
      <c r="D955" s="272" t="s">
        <v>367</v>
      </c>
      <c r="E955" s="272" t="s">
        <v>367</v>
      </c>
      <c r="F955" s="272" t="s">
        <v>367</v>
      </c>
      <c r="G955" s="272" t="s">
        <v>367</v>
      </c>
      <c r="H955" s="272" t="s">
        <v>367</v>
      </c>
      <c r="I955" s="272" t="s">
        <v>367</v>
      </c>
      <c r="J955" s="272" t="s">
        <v>367</v>
      </c>
      <c r="K955" s="272" t="s">
        <v>367</v>
      </c>
      <c r="L955" s="272" t="s">
        <v>367</v>
      </c>
      <c r="M955" s="272" t="s">
        <v>367</v>
      </c>
      <c r="N955" s="272" t="s">
        <v>367</v>
      </c>
      <c r="O955" s="272" t="s">
        <v>367</v>
      </c>
      <c r="P955" s="272" t="s">
        <v>367</v>
      </c>
      <c r="Q955" s="272" t="s">
        <v>367</v>
      </c>
      <c r="R955" s="272" t="s">
        <v>367</v>
      </c>
      <c r="S955" s="272" t="s">
        <v>366</v>
      </c>
      <c r="T955" s="272" t="s">
        <v>366</v>
      </c>
      <c r="U955" s="272" t="s">
        <v>366</v>
      </c>
      <c r="V955" s="272" t="s">
        <v>367</v>
      </c>
      <c r="W955" s="272"/>
      <c r="X955" s="272"/>
      <c r="Y955" s="272"/>
      <c r="Z955" s="272"/>
      <c r="AA955" s="272"/>
      <c r="AB955" s="272"/>
      <c r="AC955" s="272"/>
      <c r="AD955" s="272"/>
      <c r="AE955" s="272"/>
      <c r="AF955" s="272"/>
      <c r="AG955" s="272"/>
      <c r="AH955" s="272"/>
      <c r="AI955" s="272"/>
      <c r="AJ955" s="272"/>
      <c r="AK955" s="272"/>
      <c r="AL955" s="272"/>
      <c r="AM955" s="272"/>
      <c r="AN955" s="272"/>
      <c r="AO955" s="272"/>
      <c r="AP955" s="272"/>
      <c r="AQ955" s="272"/>
    </row>
    <row r="956" spans="1:43">
      <c r="A956" s="272">
        <v>208259</v>
      </c>
      <c r="B956" s="252" t="s">
        <v>81</v>
      </c>
      <c r="C956" s="272" t="s">
        <v>366</v>
      </c>
      <c r="D956" s="272" t="s">
        <v>367</v>
      </c>
      <c r="E956" s="272" t="s">
        <v>367</v>
      </c>
      <c r="F956" s="272" t="s">
        <v>367</v>
      </c>
      <c r="G956" s="272" t="s">
        <v>367</v>
      </c>
      <c r="H956" s="272" t="s">
        <v>367</v>
      </c>
      <c r="I956" s="272" t="s">
        <v>367</v>
      </c>
      <c r="J956" s="272" t="s">
        <v>367</v>
      </c>
      <c r="K956" s="272" t="s">
        <v>367</v>
      </c>
      <c r="L956" s="272" t="s">
        <v>368</v>
      </c>
      <c r="M956" s="272" t="s">
        <v>367</v>
      </c>
      <c r="N956" s="272" t="s">
        <v>366</v>
      </c>
      <c r="O956" s="272" t="s">
        <v>368</v>
      </c>
      <c r="P956" s="272" t="s">
        <v>367</v>
      </c>
      <c r="Q956" s="272" t="s">
        <v>367</v>
      </c>
      <c r="R956" s="272" t="s">
        <v>367</v>
      </c>
      <c r="S956" s="272" t="s">
        <v>367</v>
      </c>
      <c r="T956" s="272" t="s">
        <v>367</v>
      </c>
      <c r="U956" s="272" t="s">
        <v>367</v>
      </c>
      <c r="V956" s="272" t="s">
        <v>367</v>
      </c>
      <c r="W956" s="272"/>
      <c r="X956" s="272"/>
      <c r="Y956" s="272"/>
      <c r="Z956" s="272"/>
      <c r="AA956" s="272"/>
      <c r="AB956" s="272"/>
      <c r="AC956" s="272"/>
      <c r="AD956" s="272"/>
      <c r="AE956" s="272"/>
      <c r="AF956" s="272"/>
      <c r="AG956" s="272"/>
      <c r="AH956" s="272"/>
      <c r="AI956" s="272"/>
      <c r="AJ956" s="272"/>
      <c r="AK956" s="272"/>
      <c r="AL956" s="272"/>
      <c r="AM956" s="272"/>
      <c r="AN956" s="272"/>
      <c r="AO956" s="272"/>
      <c r="AP956" s="272"/>
      <c r="AQ956" s="272"/>
    </row>
    <row r="957" spans="1:43">
      <c r="A957" s="272">
        <v>208170</v>
      </c>
      <c r="B957" s="252" t="s">
        <v>81</v>
      </c>
      <c r="C957" s="272" t="s">
        <v>367</v>
      </c>
      <c r="D957" s="272" t="s">
        <v>367</v>
      </c>
      <c r="E957" s="272" t="s">
        <v>367</v>
      </c>
      <c r="F957" s="272" t="s">
        <v>367</v>
      </c>
      <c r="G957" s="272" t="s">
        <v>367</v>
      </c>
      <c r="H957" s="272" t="s">
        <v>367</v>
      </c>
      <c r="I957" s="272" t="s">
        <v>367</v>
      </c>
      <c r="J957" s="272" t="s">
        <v>367</v>
      </c>
      <c r="K957" s="272" t="s">
        <v>367</v>
      </c>
      <c r="L957" s="272" t="s">
        <v>367</v>
      </c>
      <c r="M957" s="272" t="s">
        <v>367</v>
      </c>
      <c r="N957" s="272" t="s">
        <v>367</v>
      </c>
      <c r="O957" s="272" t="s">
        <v>368</v>
      </c>
      <c r="P957" s="272" t="s">
        <v>366</v>
      </c>
      <c r="Q957" s="272" t="s">
        <v>366</v>
      </c>
      <c r="R957" s="272" t="s">
        <v>367</v>
      </c>
      <c r="S957" s="272" t="s">
        <v>367</v>
      </c>
      <c r="T957" s="272" t="s">
        <v>366</v>
      </c>
      <c r="U957" s="272" t="s">
        <v>366</v>
      </c>
      <c r="V957" s="272" t="s">
        <v>366</v>
      </c>
      <c r="W957" s="272"/>
      <c r="X957" s="272"/>
      <c r="Y957" s="272"/>
      <c r="Z957" s="272"/>
      <c r="AA957" s="272"/>
      <c r="AB957" s="272"/>
      <c r="AC957" s="272"/>
      <c r="AD957" s="272"/>
      <c r="AE957" s="272"/>
      <c r="AF957" s="272"/>
      <c r="AG957" s="272"/>
      <c r="AH957" s="272"/>
      <c r="AI957" s="272"/>
      <c r="AJ957" s="272"/>
      <c r="AK957" s="272"/>
      <c r="AL957" s="272"/>
      <c r="AM957" s="272"/>
      <c r="AN957" s="272"/>
      <c r="AO957" s="272"/>
      <c r="AP957" s="272"/>
      <c r="AQ957" s="272"/>
    </row>
    <row r="958" spans="1:43">
      <c r="A958" s="272">
        <v>208160</v>
      </c>
      <c r="B958" s="252" t="s">
        <v>81</v>
      </c>
      <c r="C958" s="272" t="s">
        <v>366</v>
      </c>
      <c r="D958" s="272" t="s">
        <v>368</v>
      </c>
      <c r="E958" s="272" t="s">
        <v>367</v>
      </c>
      <c r="F958" s="272" t="s">
        <v>367</v>
      </c>
      <c r="G958" s="272" t="s">
        <v>367</v>
      </c>
      <c r="H958" s="272" t="s">
        <v>368</v>
      </c>
      <c r="I958" s="272" t="s">
        <v>368</v>
      </c>
      <c r="J958" s="272" t="s">
        <v>366</v>
      </c>
      <c r="K958" s="272" t="s">
        <v>368</v>
      </c>
      <c r="L958" s="272" t="s">
        <v>368</v>
      </c>
      <c r="M958" s="272" t="s">
        <v>367</v>
      </c>
      <c r="N958" s="272" t="s">
        <v>367</v>
      </c>
      <c r="O958" s="272" t="s">
        <v>367</v>
      </c>
      <c r="P958" s="272" t="s">
        <v>367</v>
      </c>
      <c r="Q958" s="272" t="s">
        <v>367</v>
      </c>
      <c r="R958" s="272" t="s">
        <v>367</v>
      </c>
      <c r="S958" s="272" t="s">
        <v>367</v>
      </c>
      <c r="T958" s="272" t="s">
        <v>367</v>
      </c>
      <c r="U958" s="272" t="s">
        <v>367</v>
      </c>
      <c r="V958" s="272" t="s">
        <v>367</v>
      </c>
      <c r="W958" s="272"/>
      <c r="X958" s="272"/>
      <c r="Y958" s="272"/>
      <c r="Z958" s="272"/>
      <c r="AA958" s="272"/>
      <c r="AB958" s="272"/>
      <c r="AC958" s="272"/>
      <c r="AD958" s="272"/>
      <c r="AE958" s="272"/>
      <c r="AF958" s="272"/>
      <c r="AG958" s="272"/>
      <c r="AH958" s="272"/>
      <c r="AI958" s="272"/>
      <c r="AJ958" s="272"/>
      <c r="AK958" s="272"/>
      <c r="AL958" s="272"/>
      <c r="AM958" s="272"/>
      <c r="AN958" s="272"/>
      <c r="AO958" s="272"/>
      <c r="AP958" s="272"/>
      <c r="AQ958" s="272"/>
    </row>
    <row r="959" spans="1:43">
      <c r="A959" s="272">
        <v>208145</v>
      </c>
      <c r="B959" s="252" t="s">
        <v>81</v>
      </c>
      <c r="C959" s="272" t="s">
        <v>367</v>
      </c>
      <c r="D959" s="272" t="s">
        <v>367</v>
      </c>
      <c r="E959" s="272" t="s">
        <v>367</v>
      </c>
      <c r="F959" s="272" t="s">
        <v>367</v>
      </c>
      <c r="G959" s="272" t="s">
        <v>367</v>
      </c>
      <c r="H959" s="272" t="s">
        <v>367</v>
      </c>
      <c r="I959" s="272" t="s">
        <v>368</v>
      </c>
      <c r="J959" s="272" t="s">
        <v>368</v>
      </c>
      <c r="K959" s="272" t="s">
        <v>368</v>
      </c>
      <c r="L959" s="272" t="s">
        <v>368</v>
      </c>
      <c r="M959" s="272" t="s">
        <v>367</v>
      </c>
      <c r="N959" s="272" t="s">
        <v>368</v>
      </c>
      <c r="O959" s="272" t="s">
        <v>366</v>
      </c>
      <c r="P959" s="272" t="s">
        <v>368</v>
      </c>
      <c r="Q959" s="272" t="s">
        <v>367</v>
      </c>
      <c r="R959" s="272" t="s">
        <v>367</v>
      </c>
      <c r="S959" s="272" t="s">
        <v>368</v>
      </c>
      <c r="T959" s="272" t="s">
        <v>367</v>
      </c>
      <c r="U959" s="272" t="s">
        <v>368</v>
      </c>
      <c r="V959" s="272" t="s">
        <v>367</v>
      </c>
      <c r="W959" s="272"/>
      <c r="X959" s="272"/>
      <c r="Y959" s="272"/>
      <c r="Z959" s="272"/>
      <c r="AA959" s="272"/>
      <c r="AB959" s="272"/>
      <c r="AC959" s="272"/>
      <c r="AD959" s="272"/>
      <c r="AE959" s="272"/>
      <c r="AF959" s="272"/>
      <c r="AG959" s="272"/>
      <c r="AH959" s="272"/>
      <c r="AI959" s="272"/>
      <c r="AJ959" s="272"/>
      <c r="AK959" s="272"/>
      <c r="AL959" s="272"/>
      <c r="AM959" s="272"/>
      <c r="AN959" s="272"/>
      <c r="AO959" s="272"/>
      <c r="AP959" s="272"/>
      <c r="AQ959" s="272"/>
    </row>
    <row r="960" spans="1:43">
      <c r="A960" s="272">
        <v>208133</v>
      </c>
      <c r="B960" s="252" t="s">
        <v>81</v>
      </c>
      <c r="C960" s="272" t="s">
        <v>367</v>
      </c>
      <c r="D960" s="272" t="s">
        <v>366</v>
      </c>
      <c r="E960" s="272" t="s">
        <v>368</v>
      </c>
      <c r="F960" s="272" t="s">
        <v>367</v>
      </c>
      <c r="G960" s="272" t="s">
        <v>366</v>
      </c>
      <c r="H960" s="272" t="s">
        <v>367</v>
      </c>
      <c r="I960" s="272" t="s">
        <v>367</v>
      </c>
      <c r="J960" s="272" t="s">
        <v>367</v>
      </c>
      <c r="K960" s="272" t="s">
        <v>368</v>
      </c>
      <c r="L960" s="272" t="s">
        <v>366</v>
      </c>
      <c r="M960" s="272" t="s">
        <v>368</v>
      </c>
      <c r="N960" s="272" t="s">
        <v>368</v>
      </c>
      <c r="O960" s="272" t="s">
        <v>368</v>
      </c>
      <c r="P960" s="272" t="s">
        <v>367</v>
      </c>
      <c r="Q960" s="272" t="s">
        <v>366</v>
      </c>
      <c r="R960" s="272" t="s">
        <v>367</v>
      </c>
      <c r="S960" s="272" t="s">
        <v>366</v>
      </c>
      <c r="T960" s="272" t="s">
        <v>366</v>
      </c>
      <c r="U960" s="272" t="s">
        <v>368</v>
      </c>
      <c r="V960" s="272" t="s">
        <v>366</v>
      </c>
      <c r="W960" s="272"/>
      <c r="X960" s="272"/>
      <c r="Y960" s="272"/>
      <c r="Z960" s="272"/>
      <c r="AA960" s="272"/>
      <c r="AB960" s="272"/>
      <c r="AC960" s="272"/>
      <c r="AD960" s="272"/>
      <c r="AE960" s="272"/>
      <c r="AF960" s="272"/>
      <c r="AG960" s="272"/>
      <c r="AH960" s="272"/>
      <c r="AI960" s="272"/>
      <c r="AJ960" s="272"/>
      <c r="AK960" s="272"/>
      <c r="AL960" s="272"/>
      <c r="AM960" s="272"/>
      <c r="AN960" s="272"/>
      <c r="AO960" s="272"/>
      <c r="AP960" s="272"/>
      <c r="AQ960" s="272"/>
    </row>
    <row r="961" spans="1:43">
      <c r="A961" s="272">
        <v>208125</v>
      </c>
      <c r="B961" s="252" t="s">
        <v>81</v>
      </c>
      <c r="C961" s="272" t="s">
        <v>367</v>
      </c>
      <c r="D961" s="272" t="s">
        <v>367</v>
      </c>
      <c r="E961" s="272" t="s">
        <v>367</v>
      </c>
      <c r="F961" s="272" t="s">
        <v>367</v>
      </c>
      <c r="G961" s="272" t="s">
        <v>367</v>
      </c>
      <c r="H961" s="272" t="s">
        <v>367</v>
      </c>
      <c r="I961" s="272" t="s">
        <v>367</v>
      </c>
      <c r="J961" s="272" t="s">
        <v>367</v>
      </c>
      <c r="K961" s="272" t="s">
        <v>368</v>
      </c>
      <c r="L961" s="272" t="s">
        <v>367</v>
      </c>
      <c r="M961" s="272" t="s">
        <v>366</v>
      </c>
      <c r="N961" s="272" t="s">
        <v>367</v>
      </c>
      <c r="O961" s="272" t="s">
        <v>368</v>
      </c>
      <c r="P961" s="272" t="s">
        <v>368</v>
      </c>
      <c r="Q961" s="272" t="s">
        <v>366</v>
      </c>
      <c r="R961" s="272" t="s">
        <v>367</v>
      </c>
      <c r="S961" s="272" t="s">
        <v>367</v>
      </c>
      <c r="T961" s="272" t="s">
        <v>366</v>
      </c>
      <c r="U961" s="272" t="s">
        <v>368</v>
      </c>
      <c r="V961" s="272" t="s">
        <v>366</v>
      </c>
      <c r="W961" s="272"/>
      <c r="X961" s="272"/>
      <c r="Y961" s="272"/>
      <c r="Z961" s="272"/>
      <c r="AA961" s="272"/>
      <c r="AB961" s="272"/>
      <c r="AC961" s="272"/>
      <c r="AD961" s="272"/>
      <c r="AE961" s="272"/>
      <c r="AF961" s="272"/>
      <c r="AG961" s="272"/>
      <c r="AH961" s="272"/>
      <c r="AI961" s="272"/>
      <c r="AJ961" s="272"/>
      <c r="AK961" s="272"/>
      <c r="AL961" s="272"/>
      <c r="AM961" s="272"/>
      <c r="AN961" s="272"/>
      <c r="AO961" s="272"/>
      <c r="AP961" s="272"/>
      <c r="AQ961" s="272"/>
    </row>
    <row r="962" spans="1:43">
      <c r="A962" s="272">
        <v>208105</v>
      </c>
      <c r="B962" s="252" t="s">
        <v>81</v>
      </c>
      <c r="C962" s="272" t="s">
        <v>366</v>
      </c>
      <c r="D962" s="272" t="s">
        <v>366</v>
      </c>
      <c r="E962" s="272" t="s">
        <v>368</v>
      </c>
      <c r="F962" s="272" t="s">
        <v>367</v>
      </c>
      <c r="G962" s="272" t="s">
        <v>368</v>
      </c>
      <c r="H962" s="272" t="s">
        <v>367</v>
      </c>
      <c r="I962" s="272" t="s">
        <v>367</v>
      </c>
      <c r="J962" s="272" t="s">
        <v>366</v>
      </c>
      <c r="K962" s="272" t="s">
        <v>368</v>
      </c>
      <c r="L962" s="272" t="s">
        <v>367</v>
      </c>
      <c r="M962" s="272" t="s">
        <v>367</v>
      </c>
      <c r="N962" s="272" t="s">
        <v>367</v>
      </c>
      <c r="O962" s="272" t="s">
        <v>367</v>
      </c>
      <c r="P962" s="272" t="s">
        <v>367</v>
      </c>
      <c r="Q962" s="272" t="s">
        <v>367</v>
      </c>
      <c r="R962" s="272" t="s">
        <v>367</v>
      </c>
      <c r="S962" s="272" t="s">
        <v>367</v>
      </c>
      <c r="T962" s="272" t="s">
        <v>367</v>
      </c>
      <c r="U962" s="272" t="s">
        <v>367</v>
      </c>
      <c r="V962" s="272" t="s">
        <v>367</v>
      </c>
      <c r="W962" s="272"/>
      <c r="X962" s="272"/>
      <c r="Y962" s="272"/>
      <c r="Z962" s="272"/>
      <c r="AA962" s="272"/>
      <c r="AB962" s="272"/>
      <c r="AC962" s="272"/>
      <c r="AD962" s="272"/>
      <c r="AE962" s="272"/>
      <c r="AF962" s="272"/>
      <c r="AG962" s="272"/>
      <c r="AH962" s="272"/>
      <c r="AI962" s="272"/>
      <c r="AJ962" s="272"/>
      <c r="AK962" s="272"/>
      <c r="AL962" s="272"/>
      <c r="AM962" s="272"/>
      <c r="AN962" s="272"/>
      <c r="AO962" s="272"/>
      <c r="AP962" s="272"/>
      <c r="AQ962" s="272"/>
    </row>
    <row r="963" spans="1:43">
      <c r="A963" s="272">
        <v>208082</v>
      </c>
      <c r="B963" s="252" t="s">
        <v>81</v>
      </c>
      <c r="C963" s="272" t="s">
        <v>367</v>
      </c>
      <c r="D963" s="272" t="s">
        <v>367</v>
      </c>
      <c r="E963" s="272" t="s">
        <v>367</v>
      </c>
      <c r="F963" s="272" t="s">
        <v>367</v>
      </c>
      <c r="G963" s="272" t="s">
        <v>367</v>
      </c>
      <c r="H963" s="272" t="s">
        <v>366</v>
      </c>
      <c r="I963" s="272" t="s">
        <v>367</v>
      </c>
      <c r="J963" s="272" t="s">
        <v>366</v>
      </c>
      <c r="K963" s="272" t="s">
        <v>367</v>
      </c>
      <c r="L963" s="272" t="s">
        <v>367</v>
      </c>
      <c r="M963" s="272" t="s">
        <v>366</v>
      </c>
      <c r="N963" s="272" t="s">
        <v>368</v>
      </c>
      <c r="O963" s="272" t="s">
        <v>366</v>
      </c>
      <c r="P963" s="272" t="s">
        <v>366</v>
      </c>
      <c r="Q963" s="272" t="s">
        <v>366</v>
      </c>
      <c r="R963" s="272" t="s">
        <v>368</v>
      </c>
      <c r="S963" s="272" t="s">
        <v>368</v>
      </c>
      <c r="T963" s="272" t="s">
        <v>368</v>
      </c>
      <c r="U963" s="272" t="s">
        <v>367</v>
      </c>
      <c r="V963" s="272" t="s">
        <v>367</v>
      </c>
      <c r="W963" s="272"/>
      <c r="X963" s="272"/>
      <c r="Y963" s="272"/>
      <c r="Z963" s="272"/>
      <c r="AA963" s="272"/>
      <c r="AB963" s="272"/>
      <c r="AC963" s="272"/>
      <c r="AD963" s="272"/>
      <c r="AE963" s="272"/>
      <c r="AF963" s="272"/>
      <c r="AG963" s="272"/>
      <c r="AH963" s="272"/>
      <c r="AI963" s="272"/>
      <c r="AJ963" s="272"/>
      <c r="AK963" s="272"/>
      <c r="AL963" s="272"/>
      <c r="AM963" s="272"/>
      <c r="AN963" s="272"/>
      <c r="AO963" s="272"/>
      <c r="AP963" s="272"/>
      <c r="AQ963" s="272"/>
    </row>
    <row r="964" spans="1:43">
      <c r="A964" s="272">
        <v>208070</v>
      </c>
      <c r="B964" s="252" t="s">
        <v>81</v>
      </c>
      <c r="C964" s="272" t="s">
        <v>367</v>
      </c>
      <c r="D964" s="272" t="s">
        <v>367</v>
      </c>
      <c r="E964" s="272" t="s">
        <v>367</v>
      </c>
      <c r="F964" s="272" t="s">
        <v>367</v>
      </c>
      <c r="G964" s="272" t="s">
        <v>367</v>
      </c>
      <c r="H964" s="272" t="s">
        <v>367</v>
      </c>
      <c r="I964" s="272" t="s">
        <v>367</v>
      </c>
      <c r="J964" s="272" t="s">
        <v>367</v>
      </c>
      <c r="K964" s="272" t="s">
        <v>367</v>
      </c>
      <c r="L964" s="272" t="s">
        <v>367</v>
      </c>
      <c r="M964" s="272" t="s">
        <v>367</v>
      </c>
      <c r="N964" s="272" t="s">
        <v>366</v>
      </c>
      <c r="O964" s="272" t="s">
        <v>366</v>
      </c>
      <c r="P964" s="272" t="s">
        <v>367</v>
      </c>
      <c r="Q964" s="272" t="s">
        <v>366</v>
      </c>
      <c r="R964" s="272" t="s">
        <v>367</v>
      </c>
      <c r="S964" s="272" t="s">
        <v>367</v>
      </c>
      <c r="T964" s="272" t="s">
        <v>366</v>
      </c>
      <c r="U964" s="272" t="s">
        <v>366</v>
      </c>
      <c r="V964" s="272" t="s">
        <v>366</v>
      </c>
      <c r="W964" s="272"/>
      <c r="X964" s="272"/>
      <c r="Y964" s="272"/>
      <c r="Z964" s="272"/>
      <c r="AA964" s="272"/>
      <c r="AB964" s="272"/>
      <c r="AC964" s="272"/>
      <c r="AD964" s="272"/>
      <c r="AE964" s="272"/>
      <c r="AF964" s="272"/>
      <c r="AG964" s="272"/>
      <c r="AH964" s="272"/>
      <c r="AI964" s="272"/>
      <c r="AJ964" s="272"/>
      <c r="AK964" s="272"/>
      <c r="AL964" s="272"/>
      <c r="AM964" s="272"/>
      <c r="AN964" s="272"/>
      <c r="AO964" s="272"/>
      <c r="AP964" s="272"/>
      <c r="AQ964" s="272"/>
    </row>
    <row r="965" spans="1:43">
      <c r="A965" s="272">
        <v>208065</v>
      </c>
      <c r="B965" s="252" t="s">
        <v>81</v>
      </c>
      <c r="C965" s="272" t="s">
        <v>367</v>
      </c>
      <c r="D965" s="272" t="s">
        <v>367</v>
      </c>
      <c r="E965" s="272" t="s">
        <v>367</v>
      </c>
      <c r="F965" s="272" t="s">
        <v>367</v>
      </c>
      <c r="G965" s="272" t="s">
        <v>367</v>
      </c>
      <c r="H965" s="272" t="s">
        <v>367</v>
      </c>
      <c r="I965" s="272" t="s">
        <v>367</v>
      </c>
      <c r="J965" s="272" t="s">
        <v>367</v>
      </c>
      <c r="K965" s="272" t="s">
        <v>366</v>
      </c>
      <c r="L965" s="272" t="s">
        <v>367</v>
      </c>
      <c r="M965" s="272" t="s">
        <v>367</v>
      </c>
      <c r="N965" s="272" t="s">
        <v>367</v>
      </c>
      <c r="O965" s="272" t="s">
        <v>367</v>
      </c>
      <c r="P965" s="272" t="s">
        <v>367</v>
      </c>
      <c r="Q965" s="272" t="s">
        <v>367</v>
      </c>
      <c r="R965" s="272" t="s">
        <v>366</v>
      </c>
      <c r="S965" s="272" t="s">
        <v>366</v>
      </c>
      <c r="T965" s="272" t="s">
        <v>367</v>
      </c>
      <c r="U965" s="272" t="s">
        <v>367</v>
      </c>
      <c r="V965" s="272" t="s">
        <v>366</v>
      </c>
      <c r="W965" s="272"/>
      <c r="X965" s="272"/>
      <c r="Y965" s="272"/>
      <c r="Z965" s="272"/>
      <c r="AA965" s="272"/>
      <c r="AB965" s="272"/>
      <c r="AC965" s="272"/>
      <c r="AD965" s="272"/>
      <c r="AE965" s="272"/>
      <c r="AF965" s="272"/>
      <c r="AG965" s="272"/>
      <c r="AH965" s="272"/>
      <c r="AI965" s="272"/>
      <c r="AJ965" s="272"/>
      <c r="AK965" s="272"/>
      <c r="AL965" s="272"/>
      <c r="AM965" s="272"/>
      <c r="AN965" s="272"/>
      <c r="AO965" s="272"/>
      <c r="AP965" s="272"/>
      <c r="AQ965" s="272"/>
    </row>
    <row r="966" spans="1:43">
      <c r="A966" s="272">
        <v>208063</v>
      </c>
      <c r="B966" s="252" t="s">
        <v>81</v>
      </c>
      <c r="C966" s="272" t="s">
        <v>367</v>
      </c>
      <c r="D966" s="272" t="s">
        <v>367</v>
      </c>
      <c r="E966" s="272" t="s">
        <v>367</v>
      </c>
      <c r="F966" s="272" t="s">
        <v>367</v>
      </c>
      <c r="G966" s="272" t="s">
        <v>367</v>
      </c>
      <c r="H966" s="272" t="s">
        <v>367</v>
      </c>
      <c r="I966" s="272" t="s">
        <v>367</v>
      </c>
      <c r="J966" s="272" t="s">
        <v>366</v>
      </c>
      <c r="K966" s="272" t="s">
        <v>367</v>
      </c>
      <c r="L966" s="272" t="s">
        <v>367</v>
      </c>
      <c r="M966" s="272" t="s">
        <v>367</v>
      </c>
      <c r="N966" s="272" t="s">
        <v>368</v>
      </c>
      <c r="O966" s="272" t="s">
        <v>367</v>
      </c>
      <c r="P966" s="272" t="s">
        <v>366</v>
      </c>
      <c r="Q966" s="272" t="s">
        <v>366</v>
      </c>
      <c r="R966" s="272" t="s">
        <v>367</v>
      </c>
      <c r="S966" s="272" t="s">
        <v>366</v>
      </c>
      <c r="T966" s="272" t="s">
        <v>368</v>
      </c>
      <c r="U966" s="272" t="s">
        <v>366</v>
      </c>
      <c r="V966" s="272" t="s">
        <v>366</v>
      </c>
      <c r="W966" s="272"/>
      <c r="X966" s="272"/>
      <c r="Y966" s="272"/>
      <c r="Z966" s="272"/>
      <c r="AA966" s="272"/>
      <c r="AB966" s="272"/>
      <c r="AC966" s="272"/>
      <c r="AD966" s="272"/>
      <c r="AE966" s="272"/>
      <c r="AF966" s="272"/>
      <c r="AG966" s="272"/>
      <c r="AH966" s="272"/>
      <c r="AI966" s="272"/>
      <c r="AJ966" s="272"/>
      <c r="AK966" s="272"/>
      <c r="AL966" s="272"/>
      <c r="AM966" s="272"/>
      <c r="AN966" s="272"/>
      <c r="AO966" s="272"/>
      <c r="AP966" s="272"/>
      <c r="AQ966" s="272"/>
    </row>
    <row r="967" spans="1:43">
      <c r="A967" s="272">
        <v>208054</v>
      </c>
      <c r="B967" s="252" t="s">
        <v>81</v>
      </c>
      <c r="C967" s="272" t="s">
        <v>367</v>
      </c>
      <c r="D967" s="272" t="s">
        <v>367</v>
      </c>
      <c r="E967" s="272" t="s">
        <v>367</v>
      </c>
      <c r="F967" s="272" t="s">
        <v>367</v>
      </c>
      <c r="G967" s="272" t="s">
        <v>367</v>
      </c>
      <c r="H967" s="272" t="s">
        <v>366</v>
      </c>
      <c r="I967" s="272" t="s">
        <v>368</v>
      </c>
      <c r="J967" s="272" t="s">
        <v>368</v>
      </c>
      <c r="K967" s="272" t="s">
        <v>367</v>
      </c>
      <c r="L967" s="272" t="s">
        <v>368</v>
      </c>
      <c r="M967" s="272" t="s">
        <v>366</v>
      </c>
      <c r="N967" s="272" t="s">
        <v>368</v>
      </c>
      <c r="O967" s="272" t="s">
        <v>366</v>
      </c>
      <c r="P967" s="272" t="s">
        <v>367</v>
      </c>
      <c r="Q967" s="272" t="s">
        <v>368</v>
      </c>
      <c r="R967" s="272" t="s">
        <v>367</v>
      </c>
      <c r="S967" s="272" t="s">
        <v>367</v>
      </c>
      <c r="T967" s="272" t="s">
        <v>367</v>
      </c>
      <c r="U967" s="272" t="s">
        <v>367</v>
      </c>
      <c r="V967" s="272" t="s">
        <v>367</v>
      </c>
      <c r="W967" s="272"/>
      <c r="X967" s="272"/>
      <c r="Y967" s="272"/>
      <c r="Z967" s="272"/>
      <c r="AA967" s="272"/>
      <c r="AB967" s="272"/>
      <c r="AC967" s="272"/>
      <c r="AD967" s="272"/>
      <c r="AE967" s="272"/>
      <c r="AF967" s="272"/>
      <c r="AG967" s="272"/>
      <c r="AH967" s="272"/>
      <c r="AI967" s="272"/>
      <c r="AJ967" s="272"/>
      <c r="AK967" s="272"/>
      <c r="AL967" s="272"/>
      <c r="AM967" s="272"/>
      <c r="AN967" s="272"/>
      <c r="AO967" s="272"/>
      <c r="AP967" s="272"/>
      <c r="AQ967" s="272"/>
    </row>
    <row r="968" spans="1:43">
      <c r="A968" s="272">
        <v>208014</v>
      </c>
      <c r="B968" s="252" t="s">
        <v>81</v>
      </c>
      <c r="C968" s="272" t="s">
        <v>368</v>
      </c>
      <c r="D968" s="272" t="s">
        <v>368</v>
      </c>
      <c r="E968" s="272" t="s">
        <v>366</v>
      </c>
      <c r="F968" s="272" t="s">
        <v>366</v>
      </c>
      <c r="G968" s="272" t="s">
        <v>367</v>
      </c>
      <c r="H968" s="272" t="s">
        <v>367</v>
      </c>
      <c r="I968" s="272" t="s">
        <v>368</v>
      </c>
      <c r="J968" s="272" t="s">
        <v>368</v>
      </c>
      <c r="K968" s="272" t="s">
        <v>368</v>
      </c>
      <c r="L968" s="272" t="s">
        <v>368</v>
      </c>
      <c r="M968" s="272" t="s">
        <v>368</v>
      </c>
      <c r="N968" s="272" t="s">
        <v>368</v>
      </c>
      <c r="O968" s="272" t="s">
        <v>368</v>
      </c>
      <c r="P968" s="272" t="s">
        <v>367</v>
      </c>
      <c r="Q968" s="272" t="s">
        <v>367</v>
      </c>
      <c r="R968" s="272" t="s">
        <v>367</v>
      </c>
      <c r="S968" s="272" t="s">
        <v>367</v>
      </c>
      <c r="T968" s="272" t="s">
        <v>367</v>
      </c>
      <c r="U968" s="272" t="s">
        <v>367</v>
      </c>
      <c r="V968" s="272" t="s">
        <v>367</v>
      </c>
      <c r="W968" s="272"/>
      <c r="X968" s="272"/>
      <c r="Y968" s="272"/>
      <c r="Z968" s="272"/>
      <c r="AA968" s="272"/>
      <c r="AB968" s="272"/>
      <c r="AC968" s="272"/>
      <c r="AD968" s="272"/>
      <c r="AE968" s="272"/>
      <c r="AF968" s="272"/>
      <c r="AG968" s="272"/>
      <c r="AH968" s="272"/>
      <c r="AI968" s="272"/>
      <c r="AJ968" s="272"/>
      <c r="AK968" s="272"/>
      <c r="AL968" s="272"/>
      <c r="AM968" s="272"/>
      <c r="AN968" s="272"/>
      <c r="AO968" s="272"/>
      <c r="AP968" s="272"/>
      <c r="AQ968" s="272"/>
    </row>
    <row r="969" spans="1:43">
      <c r="A969" s="272">
        <v>207924</v>
      </c>
      <c r="B969" s="252" t="s">
        <v>81</v>
      </c>
      <c r="C969" s="272" t="s">
        <v>367</v>
      </c>
      <c r="D969" s="272" t="s">
        <v>367</v>
      </c>
      <c r="E969" s="272" t="s">
        <v>368</v>
      </c>
      <c r="F969" s="272" t="s">
        <v>367</v>
      </c>
      <c r="G969" s="272" t="s">
        <v>367</v>
      </c>
      <c r="H969" s="272" t="s">
        <v>367</v>
      </c>
      <c r="I969" s="272" t="s">
        <v>367</v>
      </c>
      <c r="J969" s="272" t="s">
        <v>367</v>
      </c>
      <c r="K969" s="272" t="s">
        <v>368</v>
      </c>
      <c r="L969" s="272" t="s">
        <v>367</v>
      </c>
      <c r="M969" s="272" t="s">
        <v>367</v>
      </c>
      <c r="N969" s="272" t="s">
        <v>366</v>
      </c>
      <c r="O969" s="272" t="s">
        <v>366</v>
      </c>
      <c r="P969" s="272" t="s">
        <v>368</v>
      </c>
      <c r="Q969" s="272" t="s">
        <v>366</v>
      </c>
      <c r="R969" s="272" t="s">
        <v>366</v>
      </c>
      <c r="S969" s="272" t="s">
        <v>368</v>
      </c>
      <c r="T969" s="272" t="s">
        <v>367</v>
      </c>
      <c r="U969" s="272" t="s">
        <v>366</v>
      </c>
      <c r="V969" s="272" t="s">
        <v>366</v>
      </c>
      <c r="W969" s="272"/>
      <c r="X969" s="272"/>
      <c r="Y969" s="272"/>
      <c r="Z969" s="272"/>
      <c r="AA969" s="272"/>
      <c r="AB969" s="272"/>
      <c r="AC969" s="272"/>
      <c r="AD969" s="272"/>
      <c r="AE969" s="272"/>
      <c r="AF969" s="272"/>
      <c r="AG969" s="272"/>
      <c r="AH969" s="272"/>
      <c r="AI969" s="272"/>
      <c r="AJ969" s="272"/>
      <c r="AK969" s="272"/>
      <c r="AL969" s="272"/>
      <c r="AM969" s="272"/>
      <c r="AN969" s="272"/>
      <c r="AO969" s="272"/>
      <c r="AP969" s="272"/>
      <c r="AQ969" s="272"/>
    </row>
    <row r="970" spans="1:43">
      <c r="A970" s="272">
        <v>207911</v>
      </c>
      <c r="B970" s="252" t="s">
        <v>81</v>
      </c>
      <c r="C970" s="272" t="s">
        <v>366</v>
      </c>
      <c r="D970" s="272" t="s">
        <v>367</v>
      </c>
      <c r="E970" s="272" t="s">
        <v>367</v>
      </c>
      <c r="F970" s="272" t="s">
        <v>367</v>
      </c>
      <c r="G970" s="272" t="s">
        <v>367</v>
      </c>
      <c r="H970" s="272" t="s">
        <v>366</v>
      </c>
      <c r="I970" s="272" t="s">
        <v>367</v>
      </c>
      <c r="J970" s="272" t="s">
        <v>368</v>
      </c>
      <c r="K970" s="272" t="s">
        <v>367</v>
      </c>
      <c r="L970" s="272" t="s">
        <v>367</v>
      </c>
      <c r="M970" s="272" t="s">
        <v>366</v>
      </c>
      <c r="N970" s="272" t="s">
        <v>366</v>
      </c>
      <c r="O970" s="272" t="s">
        <v>368</v>
      </c>
      <c r="P970" s="272" t="s">
        <v>367</v>
      </c>
      <c r="Q970" s="272" t="s">
        <v>366</v>
      </c>
      <c r="R970" s="272" t="s">
        <v>367</v>
      </c>
      <c r="S970" s="272" t="s">
        <v>367</v>
      </c>
      <c r="T970" s="272" t="s">
        <v>366</v>
      </c>
      <c r="U970" s="272" t="s">
        <v>366</v>
      </c>
      <c r="V970" s="272" t="s">
        <v>366</v>
      </c>
      <c r="W970" s="272"/>
      <c r="X970" s="272"/>
      <c r="Y970" s="272"/>
      <c r="Z970" s="272"/>
      <c r="AA970" s="272"/>
      <c r="AB970" s="272"/>
      <c r="AC970" s="272"/>
      <c r="AD970" s="272"/>
      <c r="AE970" s="272"/>
      <c r="AF970" s="272"/>
      <c r="AG970" s="272"/>
      <c r="AH970" s="272"/>
      <c r="AI970" s="272"/>
      <c r="AJ970" s="272"/>
      <c r="AK970" s="272"/>
      <c r="AL970" s="272"/>
      <c r="AM970" s="272"/>
      <c r="AN970" s="272"/>
      <c r="AO970" s="272"/>
      <c r="AP970" s="272"/>
      <c r="AQ970" s="272"/>
    </row>
    <row r="971" spans="1:43">
      <c r="A971" s="272">
        <v>207906</v>
      </c>
      <c r="B971" s="252" t="s">
        <v>81</v>
      </c>
      <c r="C971" s="272" t="s">
        <v>367</v>
      </c>
      <c r="D971" s="272" t="s">
        <v>367</v>
      </c>
      <c r="E971" s="272" t="s">
        <v>366</v>
      </c>
      <c r="F971" s="272" t="s">
        <v>367</v>
      </c>
      <c r="G971" s="272" t="s">
        <v>367</v>
      </c>
      <c r="H971" s="272" t="s">
        <v>367</v>
      </c>
      <c r="I971" s="272" t="s">
        <v>367</v>
      </c>
      <c r="J971" s="272" t="s">
        <v>366</v>
      </c>
      <c r="K971" s="272" t="s">
        <v>366</v>
      </c>
      <c r="L971" s="272" t="s">
        <v>367</v>
      </c>
      <c r="M971" s="272" t="s">
        <v>368</v>
      </c>
      <c r="N971" s="272" t="s">
        <v>368</v>
      </c>
      <c r="O971" s="272" t="s">
        <v>368</v>
      </c>
      <c r="P971" s="272" t="s">
        <v>367</v>
      </c>
      <c r="Q971" s="272" t="s">
        <v>368</v>
      </c>
      <c r="R971" s="272" t="s">
        <v>367</v>
      </c>
      <c r="S971" s="272" t="s">
        <v>367</v>
      </c>
      <c r="T971" s="272" t="s">
        <v>367</v>
      </c>
      <c r="U971" s="272" t="s">
        <v>367</v>
      </c>
      <c r="V971" s="272" t="s">
        <v>367</v>
      </c>
      <c r="W971" s="272"/>
      <c r="X971" s="272"/>
      <c r="Y971" s="272"/>
      <c r="Z971" s="272"/>
      <c r="AA971" s="272"/>
      <c r="AB971" s="272"/>
      <c r="AC971" s="272"/>
      <c r="AD971" s="272"/>
      <c r="AE971" s="272"/>
      <c r="AF971" s="272"/>
      <c r="AG971" s="272"/>
      <c r="AH971" s="272"/>
      <c r="AI971" s="272"/>
      <c r="AJ971" s="272"/>
      <c r="AK971" s="272"/>
      <c r="AL971" s="272"/>
      <c r="AM971" s="272"/>
      <c r="AN971" s="272"/>
      <c r="AO971" s="272"/>
      <c r="AP971" s="272"/>
      <c r="AQ971" s="272"/>
    </row>
    <row r="972" spans="1:43">
      <c r="A972" s="272">
        <v>207888</v>
      </c>
      <c r="B972" s="252" t="s">
        <v>81</v>
      </c>
      <c r="C972" s="272" t="s">
        <v>367</v>
      </c>
      <c r="D972" s="272" t="s">
        <v>368</v>
      </c>
      <c r="E972" s="272" t="s">
        <v>368</v>
      </c>
      <c r="F972" s="272" t="s">
        <v>367</v>
      </c>
      <c r="G972" s="272" t="s">
        <v>367</v>
      </c>
      <c r="H972" s="272" t="s">
        <v>367</v>
      </c>
      <c r="I972" s="272" t="s">
        <v>367</v>
      </c>
      <c r="J972" s="272" t="s">
        <v>368</v>
      </c>
      <c r="K972" s="272" t="s">
        <v>366</v>
      </c>
      <c r="L972" s="272" t="s">
        <v>368</v>
      </c>
      <c r="M972" s="272" t="s">
        <v>366</v>
      </c>
      <c r="N972" s="272" t="s">
        <v>366</v>
      </c>
      <c r="O972" s="272" t="s">
        <v>366</v>
      </c>
      <c r="P972" s="272" t="s">
        <v>368</v>
      </c>
      <c r="Q972" s="272" t="s">
        <v>366</v>
      </c>
      <c r="R972" s="272" t="s">
        <v>367</v>
      </c>
      <c r="S972" s="272" t="s">
        <v>366</v>
      </c>
      <c r="T972" s="272" t="s">
        <v>368</v>
      </c>
      <c r="U972" s="272" t="s">
        <v>366</v>
      </c>
      <c r="V972" s="272" t="s">
        <v>368</v>
      </c>
      <c r="W972" s="272"/>
      <c r="X972" s="272"/>
      <c r="Y972" s="272"/>
      <c r="Z972" s="272"/>
      <c r="AA972" s="272"/>
      <c r="AB972" s="272"/>
      <c r="AC972" s="272"/>
      <c r="AD972" s="272"/>
      <c r="AE972" s="272"/>
      <c r="AF972" s="272"/>
      <c r="AG972" s="272"/>
      <c r="AH972" s="272"/>
      <c r="AI972" s="272"/>
      <c r="AJ972" s="272"/>
      <c r="AK972" s="272"/>
      <c r="AL972" s="272"/>
      <c r="AM972" s="272"/>
      <c r="AN972" s="272"/>
      <c r="AO972" s="272"/>
      <c r="AP972" s="272"/>
      <c r="AQ972" s="272"/>
    </row>
    <row r="973" spans="1:43">
      <c r="A973" s="272">
        <v>207865</v>
      </c>
      <c r="B973" s="252" t="s">
        <v>81</v>
      </c>
      <c r="C973" s="272" t="s">
        <v>366</v>
      </c>
      <c r="D973" s="272" t="s">
        <v>367</v>
      </c>
      <c r="E973" s="272" t="s">
        <v>366</v>
      </c>
      <c r="F973" s="272" t="s">
        <v>367</v>
      </c>
      <c r="G973" s="272" t="s">
        <v>367</v>
      </c>
      <c r="H973" s="272" t="s">
        <v>367</v>
      </c>
      <c r="I973" s="272" t="s">
        <v>367</v>
      </c>
      <c r="J973" s="272" t="s">
        <v>366</v>
      </c>
      <c r="K973" s="272" t="s">
        <v>366</v>
      </c>
      <c r="L973" s="272" t="s">
        <v>367</v>
      </c>
      <c r="M973" s="272" t="s">
        <v>366</v>
      </c>
      <c r="N973" s="272" t="s">
        <v>366</v>
      </c>
      <c r="O973" s="272" t="s">
        <v>366</v>
      </c>
      <c r="P973" s="272" t="s">
        <v>368</v>
      </c>
      <c r="Q973" s="272" t="s">
        <v>366</v>
      </c>
      <c r="R973" s="272" t="s">
        <v>366</v>
      </c>
      <c r="S973" s="272" t="s">
        <v>366</v>
      </c>
      <c r="T973" s="272" t="s">
        <v>366</v>
      </c>
      <c r="U973" s="272" t="s">
        <v>366</v>
      </c>
      <c r="V973" s="272" t="s">
        <v>366</v>
      </c>
      <c r="W973" s="272"/>
      <c r="X973" s="272"/>
      <c r="Y973" s="272"/>
      <c r="Z973" s="272"/>
      <c r="AA973" s="272"/>
      <c r="AB973" s="272"/>
      <c r="AC973" s="272"/>
      <c r="AD973" s="272"/>
      <c r="AE973" s="272"/>
      <c r="AF973" s="272"/>
      <c r="AG973" s="272"/>
      <c r="AH973" s="272"/>
      <c r="AI973" s="272"/>
      <c r="AJ973" s="272"/>
      <c r="AK973" s="272"/>
      <c r="AL973" s="272"/>
      <c r="AM973" s="272"/>
      <c r="AN973" s="272"/>
      <c r="AO973" s="272"/>
      <c r="AP973" s="272"/>
      <c r="AQ973" s="272"/>
    </row>
    <row r="974" spans="1:43">
      <c r="A974" s="272">
        <v>207844</v>
      </c>
      <c r="B974" s="252" t="s">
        <v>81</v>
      </c>
      <c r="C974" s="272" t="s">
        <v>368</v>
      </c>
      <c r="D974" s="272" t="s">
        <v>367</v>
      </c>
      <c r="E974" s="272" t="s">
        <v>366</v>
      </c>
      <c r="F974" s="272" t="s">
        <v>367</v>
      </c>
      <c r="G974" s="272" t="s">
        <v>366</v>
      </c>
      <c r="H974" s="272" t="s">
        <v>366</v>
      </c>
      <c r="I974" s="272" t="s">
        <v>367</v>
      </c>
      <c r="J974" s="272" t="s">
        <v>366</v>
      </c>
      <c r="K974" s="272" t="s">
        <v>366</v>
      </c>
      <c r="L974" s="272" t="s">
        <v>368</v>
      </c>
      <c r="M974" s="272" t="s">
        <v>368</v>
      </c>
      <c r="N974" s="272" t="s">
        <v>366</v>
      </c>
      <c r="O974" s="272" t="s">
        <v>368</v>
      </c>
      <c r="P974" s="272" t="s">
        <v>368</v>
      </c>
      <c r="Q974" s="272" t="s">
        <v>366</v>
      </c>
      <c r="R974" s="272" t="s">
        <v>367</v>
      </c>
      <c r="S974" s="272" t="s">
        <v>366</v>
      </c>
      <c r="T974" s="272" t="s">
        <v>368</v>
      </c>
      <c r="U974" s="272" t="s">
        <v>366</v>
      </c>
      <c r="V974" s="272" t="s">
        <v>368</v>
      </c>
      <c r="W974" s="272"/>
      <c r="X974" s="272"/>
      <c r="Y974" s="272"/>
      <c r="Z974" s="272"/>
      <c r="AA974" s="272"/>
      <c r="AB974" s="272"/>
      <c r="AC974" s="272"/>
      <c r="AD974" s="272"/>
      <c r="AE974" s="272"/>
      <c r="AF974" s="272"/>
      <c r="AG974" s="272"/>
      <c r="AH974" s="272"/>
      <c r="AI974" s="272"/>
      <c r="AJ974" s="272"/>
      <c r="AK974" s="272"/>
      <c r="AL974" s="272"/>
      <c r="AM974" s="272"/>
      <c r="AN974" s="272"/>
      <c r="AO974" s="272"/>
      <c r="AP974" s="272"/>
      <c r="AQ974" s="272"/>
    </row>
    <row r="975" spans="1:43">
      <c r="A975" s="272">
        <v>207785</v>
      </c>
      <c r="B975" s="252" t="s">
        <v>81</v>
      </c>
      <c r="C975" s="272" t="s">
        <v>368</v>
      </c>
      <c r="D975" s="272" t="s">
        <v>367</v>
      </c>
      <c r="E975" s="272" t="s">
        <v>367</v>
      </c>
      <c r="F975" s="272" t="s">
        <v>367</v>
      </c>
      <c r="G975" s="272" t="s">
        <v>366</v>
      </c>
      <c r="H975" s="272" t="s">
        <v>368</v>
      </c>
      <c r="I975" s="272" t="s">
        <v>367</v>
      </c>
      <c r="J975" s="272" t="s">
        <v>366</v>
      </c>
      <c r="K975" s="272" t="s">
        <v>368</v>
      </c>
      <c r="L975" s="272" t="s">
        <v>367</v>
      </c>
      <c r="M975" s="272" t="s">
        <v>368</v>
      </c>
      <c r="N975" s="272" t="s">
        <v>366</v>
      </c>
      <c r="O975" s="272" t="s">
        <v>366</v>
      </c>
      <c r="P975" s="272" t="s">
        <v>367</v>
      </c>
      <c r="Q975" s="272" t="s">
        <v>366</v>
      </c>
      <c r="R975" s="272" t="s">
        <v>367</v>
      </c>
      <c r="S975" s="272" t="s">
        <v>368</v>
      </c>
      <c r="T975" s="272" t="s">
        <v>368</v>
      </c>
      <c r="U975" s="272" t="s">
        <v>367</v>
      </c>
      <c r="V975" s="272" t="s">
        <v>367</v>
      </c>
      <c r="W975" s="272"/>
      <c r="X975" s="272"/>
      <c r="Y975" s="272"/>
      <c r="Z975" s="272"/>
      <c r="AA975" s="272"/>
      <c r="AB975" s="272"/>
      <c r="AC975" s="272"/>
      <c r="AD975" s="272"/>
      <c r="AE975" s="272"/>
      <c r="AF975" s="272"/>
      <c r="AG975" s="272"/>
      <c r="AH975" s="272"/>
      <c r="AI975" s="272"/>
      <c r="AJ975" s="272"/>
      <c r="AK975" s="272"/>
      <c r="AL975" s="272"/>
      <c r="AM975" s="272"/>
      <c r="AN975" s="272"/>
      <c r="AO975" s="272"/>
      <c r="AP975" s="272"/>
      <c r="AQ975" s="272"/>
    </row>
    <row r="976" spans="1:43">
      <c r="A976" s="272">
        <v>207783</v>
      </c>
      <c r="B976" s="252" t="s">
        <v>81</v>
      </c>
      <c r="C976" s="272" t="s">
        <v>366</v>
      </c>
      <c r="D976" s="272" t="s">
        <v>367</v>
      </c>
      <c r="E976" s="272" t="s">
        <v>367</v>
      </c>
      <c r="F976" s="272" t="s">
        <v>367</v>
      </c>
      <c r="G976" s="272" t="s">
        <v>367</v>
      </c>
      <c r="H976" s="272" t="s">
        <v>367</v>
      </c>
      <c r="I976" s="272" t="s">
        <v>366</v>
      </c>
      <c r="J976" s="272" t="s">
        <v>366</v>
      </c>
      <c r="K976" s="272" t="s">
        <v>367</v>
      </c>
      <c r="L976" s="272" t="s">
        <v>367</v>
      </c>
      <c r="M976" s="272" t="s">
        <v>367</v>
      </c>
      <c r="N976" s="272" t="s">
        <v>367</v>
      </c>
      <c r="O976" s="272" t="s">
        <v>368</v>
      </c>
      <c r="P976" s="272" t="s">
        <v>367</v>
      </c>
      <c r="Q976" s="272" t="s">
        <v>367</v>
      </c>
      <c r="R976" s="272" t="s">
        <v>367</v>
      </c>
      <c r="S976" s="272" t="s">
        <v>367</v>
      </c>
      <c r="T976" s="272" t="s">
        <v>367</v>
      </c>
      <c r="U976" s="272" t="s">
        <v>367</v>
      </c>
      <c r="V976" s="272" t="s">
        <v>367</v>
      </c>
      <c r="W976" s="272"/>
      <c r="X976" s="272"/>
      <c r="Y976" s="272"/>
      <c r="Z976" s="272"/>
      <c r="AA976" s="272"/>
      <c r="AB976" s="272"/>
      <c r="AC976" s="272"/>
      <c r="AD976" s="272"/>
      <c r="AE976" s="272"/>
      <c r="AF976" s="272"/>
      <c r="AG976" s="272"/>
      <c r="AH976" s="272"/>
      <c r="AI976" s="272"/>
      <c r="AJ976" s="272"/>
      <c r="AK976" s="272"/>
      <c r="AL976" s="272"/>
      <c r="AM976" s="272"/>
      <c r="AN976" s="272"/>
      <c r="AO976" s="272"/>
      <c r="AP976" s="272"/>
      <c r="AQ976" s="272"/>
    </row>
    <row r="977" spans="1:43">
      <c r="A977" s="272">
        <v>207768</v>
      </c>
      <c r="B977" s="252" t="s">
        <v>81</v>
      </c>
      <c r="C977" s="272" t="s">
        <v>367</v>
      </c>
      <c r="D977" s="272" t="s">
        <v>367</v>
      </c>
      <c r="E977" s="272" t="s">
        <v>367</v>
      </c>
      <c r="F977" s="272" t="s">
        <v>367</v>
      </c>
      <c r="G977" s="272" t="s">
        <v>366</v>
      </c>
      <c r="H977" s="272" t="s">
        <v>367</v>
      </c>
      <c r="I977" s="272" t="s">
        <v>367</v>
      </c>
      <c r="J977" s="272" t="s">
        <v>367</v>
      </c>
      <c r="K977" s="272" t="s">
        <v>367</v>
      </c>
      <c r="L977" s="272" t="s">
        <v>367</v>
      </c>
      <c r="M977" s="272" t="s">
        <v>366</v>
      </c>
      <c r="N977" s="272" t="s">
        <v>367</v>
      </c>
      <c r="O977" s="272" t="s">
        <v>368</v>
      </c>
      <c r="P977" s="272" t="s">
        <v>366</v>
      </c>
      <c r="Q977" s="272" t="s">
        <v>366</v>
      </c>
      <c r="R977" s="272" t="s">
        <v>367</v>
      </c>
      <c r="S977" s="272" t="s">
        <v>367</v>
      </c>
      <c r="T977" s="272" t="s">
        <v>368</v>
      </c>
      <c r="U977" s="272" t="s">
        <v>368</v>
      </c>
      <c r="V977" s="272" t="s">
        <v>368</v>
      </c>
      <c r="W977" s="272"/>
      <c r="X977" s="272"/>
      <c r="Y977" s="272"/>
      <c r="Z977" s="272"/>
      <c r="AA977" s="272"/>
      <c r="AB977" s="272"/>
      <c r="AC977" s="272"/>
      <c r="AD977" s="272"/>
      <c r="AE977" s="272"/>
      <c r="AF977" s="272"/>
      <c r="AG977" s="272"/>
      <c r="AH977" s="272"/>
      <c r="AI977" s="272"/>
      <c r="AJ977" s="272"/>
      <c r="AK977" s="272"/>
      <c r="AL977" s="272"/>
      <c r="AM977" s="272"/>
      <c r="AN977" s="272"/>
      <c r="AO977" s="272"/>
      <c r="AP977" s="272"/>
      <c r="AQ977" s="272"/>
    </row>
    <row r="978" spans="1:43">
      <c r="A978" s="272">
        <v>207752</v>
      </c>
      <c r="B978" s="252" t="s">
        <v>81</v>
      </c>
      <c r="C978" s="272" t="s">
        <v>367</v>
      </c>
      <c r="D978" s="272" t="s">
        <v>367</v>
      </c>
      <c r="E978" s="272" t="s">
        <v>367</v>
      </c>
      <c r="F978" s="272" t="s">
        <v>367</v>
      </c>
      <c r="G978" s="272" t="s">
        <v>367</v>
      </c>
      <c r="H978" s="272" t="s">
        <v>367</v>
      </c>
      <c r="I978" s="272" t="s">
        <v>367</v>
      </c>
      <c r="J978" s="272" t="s">
        <v>367</v>
      </c>
      <c r="K978" s="272" t="s">
        <v>367</v>
      </c>
      <c r="L978" s="272" t="s">
        <v>367</v>
      </c>
      <c r="M978" s="272" t="s">
        <v>367</v>
      </c>
      <c r="N978" s="272" t="s">
        <v>367</v>
      </c>
      <c r="O978" s="272" t="s">
        <v>367</v>
      </c>
      <c r="P978" s="272" t="s">
        <v>367</v>
      </c>
      <c r="Q978" s="272" t="s">
        <v>367</v>
      </c>
      <c r="R978" s="272" t="s">
        <v>368</v>
      </c>
      <c r="S978" s="272" t="s">
        <v>367</v>
      </c>
      <c r="T978" s="272" t="s">
        <v>368</v>
      </c>
      <c r="U978" s="272" t="s">
        <v>368</v>
      </c>
      <c r="V978" s="272" t="s">
        <v>367</v>
      </c>
      <c r="W978" s="272"/>
      <c r="X978" s="272"/>
      <c r="Y978" s="272"/>
      <c r="Z978" s="272"/>
      <c r="AA978" s="272"/>
      <c r="AB978" s="272"/>
      <c r="AC978" s="272"/>
      <c r="AD978" s="272"/>
      <c r="AE978" s="272"/>
      <c r="AF978" s="272"/>
      <c r="AG978" s="272"/>
      <c r="AH978" s="272"/>
      <c r="AI978" s="272"/>
      <c r="AJ978" s="272"/>
      <c r="AK978" s="272"/>
      <c r="AL978" s="272"/>
      <c r="AM978" s="272"/>
      <c r="AN978" s="272"/>
      <c r="AO978" s="272"/>
      <c r="AP978" s="272"/>
      <c r="AQ978" s="272"/>
    </row>
    <row r="979" spans="1:43">
      <c r="A979" s="272">
        <v>207643</v>
      </c>
      <c r="B979" s="252" t="s">
        <v>81</v>
      </c>
      <c r="C979" s="272" t="s">
        <v>366</v>
      </c>
      <c r="D979" s="272" t="s">
        <v>368</v>
      </c>
      <c r="E979" s="272" t="s">
        <v>366</v>
      </c>
      <c r="F979" s="272" t="s">
        <v>367</v>
      </c>
      <c r="G979" s="272" t="s">
        <v>366</v>
      </c>
      <c r="H979" s="272" t="s">
        <v>367</v>
      </c>
      <c r="I979" s="272" t="s">
        <v>368</v>
      </c>
      <c r="J979" s="272" t="s">
        <v>368</v>
      </c>
      <c r="K979" s="272" t="s">
        <v>368</v>
      </c>
      <c r="L979" s="272" t="s">
        <v>368</v>
      </c>
      <c r="M979" s="272" t="s">
        <v>368</v>
      </c>
      <c r="N979" s="272" t="s">
        <v>368</v>
      </c>
      <c r="O979" s="272" t="s">
        <v>368</v>
      </c>
      <c r="P979" s="272" t="s">
        <v>367</v>
      </c>
      <c r="Q979" s="272" t="s">
        <v>366</v>
      </c>
      <c r="R979" s="272" t="s">
        <v>367</v>
      </c>
      <c r="S979" s="272" t="s">
        <v>367</v>
      </c>
      <c r="T979" s="272" t="s">
        <v>366</v>
      </c>
      <c r="U979" s="272" t="s">
        <v>368</v>
      </c>
      <c r="V979" s="272" t="s">
        <v>368</v>
      </c>
      <c r="W979" s="272"/>
      <c r="X979" s="272"/>
      <c r="Y979" s="272"/>
      <c r="Z979" s="272"/>
      <c r="AA979" s="272"/>
      <c r="AB979" s="272"/>
      <c r="AC979" s="272"/>
      <c r="AD979" s="272"/>
      <c r="AE979" s="272"/>
      <c r="AF979" s="272"/>
      <c r="AG979" s="272"/>
      <c r="AH979" s="272"/>
      <c r="AI979" s="272"/>
      <c r="AJ979" s="272"/>
      <c r="AK979" s="272"/>
      <c r="AL979" s="272"/>
      <c r="AM979" s="272"/>
      <c r="AN979" s="272"/>
      <c r="AO979" s="272"/>
      <c r="AP979" s="272"/>
      <c r="AQ979" s="272"/>
    </row>
    <row r="980" spans="1:43">
      <c r="A980" s="272">
        <v>207607</v>
      </c>
      <c r="B980" s="252" t="s">
        <v>81</v>
      </c>
      <c r="C980" s="272" t="s">
        <v>367</v>
      </c>
      <c r="D980" s="272" t="s">
        <v>367</v>
      </c>
      <c r="E980" s="272" t="s">
        <v>367</v>
      </c>
      <c r="F980" s="272" t="s">
        <v>367</v>
      </c>
      <c r="G980" s="272" t="s">
        <v>367</v>
      </c>
      <c r="H980" s="272" t="s">
        <v>367</v>
      </c>
      <c r="I980" s="272" t="s">
        <v>366</v>
      </c>
      <c r="J980" s="272" t="s">
        <v>366</v>
      </c>
      <c r="K980" s="272" t="s">
        <v>367</v>
      </c>
      <c r="L980" s="272" t="s">
        <v>366</v>
      </c>
      <c r="M980" s="272" t="s">
        <v>367</v>
      </c>
      <c r="N980" s="272" t="s">
        <v>367</v>
      </c>
      <c r="O980" s="272" t="s">
        <v>367</v>
      </c>
      <c r="P980" s="272" t="s">
        <v>367</v>
      </c>
      <c r="Q980" s="272" t="s">
        <v>367</v>
      </c>
      <c r="R980" s="272" t="s">
        <v>367</v>
      </c>
      <c r="S980" s="272" t="s">
        <v>367</v>
      </c>
      <c r="T980" s="272" t="s">
        <v>367</v>
      </c>
      <c r="U980" s="272" t="s">
        <v>367</v>
      </c>
      <c r="V980" s="272" t="s">
        <v>367</v>
      </c>
      <c r="W980" s="272"/>
      <c r="X980" s="272"/>
      <c r="Y980" s="272"/>
      <c r="Z980" s="272"/>
      <c r="AA980" s="272"/>
      <c r="AB980" s="272"/>
      <c r="AC980" s="272"/>
      <c r="AD980" s="272"/>
      <c r="AE980" s="272"/>
      <c r="AF980" s="272"/>
      <c r="AG980" s="272"/>
      <c r="AH980" s="272"/>
      <c r="AI980" s="272"/>
      <c r="AJ980" s="272"/>
      <c r="AK980" s="272"/>
      <c r="AL980" s="272"/>
      <c r="AM980" s="272"/>
      <c r="AN980" s="272"/>
      <c r="AO980" s="272"/>
      <c r="AP980" s="272"/>
      <c r="AQ980" s="272"/>
    </row>
    <row r="981" spans="1:43">
      <c r="A981" s="272">
        <v>207606</v>
      </c>
      <c r="B981" s="252" t="s">
        <v>81</v>
      </c>
      <c r="C981" s="272" t="s">
        <v>367</v>
      </c>
      <c r="D981" s="272" t="s">
        <v>367</v>
      </c>
      <c r="E981" s="272" t="s">
        <v>367</v>
      </c>
      <c r="F981" s="272" t="s">
        <v>367</v>
      </c>
      <c r="G981" s="272" t="s">
        <v>366</v>
      </c>
      <c r="H981" s="272" t="s">
        <v>367</v>
      </c>
      <c r="I981" s="272" t="s">
        <v>366</v>
      </c>
      <c r="J981" s="272" t="s">
        <v>367</v>
      </c>
      <c r="K981" s="272" t="s">
        <v>366</v>
      </c>
      <c r="L981" s="272" t="s">
        <v>367</v>
      </c>
      <c r="M981" s="272" t="s">
        <v>367</v>
      </c>
      <c r="N981" s="272" t="s">
        <v>368</v>
      </c>
      <c r="O981" s="272" t="s">
        <v>366</v>
      </c>
      <c r="P981" s="272" t="s">
        <v>367</v>
      </c>
      <c r="Q981" s="272" t="s">
        <v>368</v>
      </c>
      <c r="R981" s="272" t="s">
        <v>367</v>
      </c>
      <c r="S981" s="272" t="s">
        <v>368</v>
      </c>
      <c r="T981" s="272" t="s">
        <v>367</v>
      </c>
      <c r="U981" s="272" t="s">
        <v>367</v>
      </c>
      <c r="V981" s="272" t="s">
        <v>367</v>
      </c>
      <c r="W981" s="272"/>
      <c r="X981" s="272"/>
      <c r="Y981" s="272"/>
      <c r="Z981" s="272"/>
      <c r="AA981" s="272"/>
      <c r="AB981" s="272"/>
      <c r="AC981" s="272"/>
      <c r="AD981" s="272"/>
      <c r="AE981" s="272"/>
      <c r="AF981" s="272"/>
      <c r="AG981" s="272"/>
      <c r="AH981" s="272"/>
      <c r="AI981" s="272"/>
      <c r="AJ981" s="272"/>
      <c r="AK981" s="272"/>
      <c r="AL981" s="272"/>
      <c r="AM981" s="272"/>
      <c r="AN981" s="272"/>
      <c r="AO981" s="272"/>
      <c r="AP981" s="272"/>
      <c r="AQ981" s="272"/>
    </row>
    <row r="982" spans="1:43">
      <c r="A982" s="272">
        <v>207603</v>
      </c>
      <c r="B982" s="252" t="s">
        <v>81</v>
      </c>
      <c r="C982" s="272" t="s">
        <v>368</v>
      </c>
      <c r="D982" s="272" t="s">
        <v>367</v>
      </c>
      <c r="E982" s="272" t="s">
        <v>367</v>
      </c>
      <c r="F982" s="272" t="s">
        <v>367</v>
      </c>
      <c r="G982" s="272" t="s">
        <v>367</v>
      </c>
      <c r="H982" s="272" t="s">
        <v>367</v>
      </c>
      <c r="I982" s="272" t="s">
        <v>367</v>
      </c>
      <c r="J982" s="272" t="s">
        <v>366</v>
      </c>
      <c r="K982" s="272" t="s">
        <v>367</v>
      </c>
      <c r="L982" s="272" t="s">
        <v>367</v>
      </c>
      <c r="M982" s="272" t="s">
        <v>368</v>
      </c>
      <c r="N982" s="272" t="s">
        <v>368</v>
      </c>
      <c r="O982" s="272" t="s">
        <v>367</v>
      </c>
      <c r="P982" s="272" t="s">
        <v>367</v>
      </c>
      <c r="Q982" s="272" t="s">
        <v>366</v>
      </c>
      <c r="R982" s="272" t="s">
        <v>368</v>
      </c>
      <c r="S982" s="272" t="s">
        <v>366</v>
      </c>
      <c r="T982" s="272" t="s">
        <v>366</v>
      </c>
      <c r="U982" s="272" t="s">
        <v>366</v>
      </c>
      <c r="V982" s="272" t="s">
        <v>366</v>
      </c>
      <c r="W982" s="272"/>
      <c r="X982" s="272"/>
      <c r="Y982" s="272"/>
      <c r="Z982" s="272"/>
      <c r="AA982" s="272"/>
      <c r="AB982" s="272"/>
      <c r="AC982" s="272"/>
      <c r="AD982" s="272"/>
      <c r="AE982" s="272"/>
      <c r="AF982" s="272"/>
      <c r="AG982" s="272"/>
      <c r="AH982" s="272"/>
      <c r="AI982" s="272"/>
      <c r="AJ982" s="272"/>
      <c r="AK982" s="272"/>
      <c r="AL982" s="272"/>
      <c r="AM982" s="272"/>
      <c r="AN982" s="272"/>
      <c r="AO982" s="272"/>
      <c r="AP982" s="272"/>
      <c r="AQ982" s="272"/>
    </row>
    <row r="983" spans="1:43">
      <c r="A983" s="272">
        <v>207596</v>
      </c>
      <c r="B983" s="252" t="s">
        <v>81</v>
      </c>
      <c r="C983" s="272" t="s">
        <v>366</v>
      </c>
      <c r="D983" s="272" t="s">
        <v>367</v>
      </c>
      <c r="E983" s="272" t="s">
        <v>367</v>
      </c>
      <c r="F983" s="272" t="s">
        <v>367</v>
      </c>
      <c r="G983" s="272" t="s">
        <v>367</v>
      </c>
      <c r="H983" s="272" t="s">
        <v>367</v>
      </c>
      <c r="I983" s="272" t="s">
        <v>367</v>
      </c>
      <c r="J983" s="272" t="s">
        <v>368</v>
      </c>
      <c r="K983" s="272" t="s">
        <v>367</v>
      </c>
      <c r="L983" s="272" t="s">
        <v>367</v>
      </c>
      <c r="M983" s="272" t="s">
        <v>368</v>
      </c>
      <c r="N983" s="272" t="s">
        <v>366</v>
      </c>
      <c r="O983" s="272" t="s">
        <v>366</v>
      </c>
      <c r="P983" s="272" t="s">
        <v>366</v>
      </c>
      <c r="Q983" s="272" t="s">
        <v>366</v>
      </c>
      <c r="R983" s="272" t="s">
        <v>366</v>
      </c>
      <c r="S983" s="272" t="s">
        <v>367</v>
      </c>
      <c r="T983" s="272" t="s">
        <v>368</v>
      </c>
      <c r="U983" s="272" t="s">
        <v>368</v>
      </c>
      <c r="V983" s="272" t="s">
        <v>368</v>
      </c>
      <c r="W983" s="272"/>
      <c r="X983" s="272"/>
      <c r="Y983" s="272"/>
      <c r="Z983" s="272"/>
      <c r="AA983" s="272"/>
      <c r="AB983" s="272"/>
      <c r="AC983" s="272"/>
      <c r="AD983" s="272"/>
      <c r="AE983" s="272"/>
      <c r="AF983" s="272"/>
      <c r="AG983" s="272"/>
      <c r="AH983" s="272"/>
      <c r="AI983" s="272"/>
      <c r="AJ983" s="272"/>
      <c r="AK983" s="272"/>
      <c r="AL983" s="272"/>
      <c r="AM983" s="272"/>
      <c r="AN983" s="272"/>
      <c r="AO983" s="272"/>
      <c r="AP983" s="272"/>
      <c r="AQ983" s="272"/>
    </row>
    <row r="984" spans="1:43">
      <c r="A984" s="272">
        <v>207557</v>
      </c>
      <c r="B984" s="252" t="s">
        <v>81</v>
      </c>
      <c r="C984" s="272" t="s">
        <v>366</v>
      </c>
      <c r="D984" s="272" t="s">
        <v>367</v>
      </c>
      <c r="E984" s="272" t="s">
        <v>367</v>
      </c>
      <c r="F984" s="272" t="s">
        <v>367</v>
      </c>
      <c r="G984" s="272" t="s">
        <v>366</v>
      </c>
      <c r="H984" s="272" t="s">
        <v>367</v>
      </c>
      <c r="I984" s="272" t="s">
        <v>367</v>
      </c>
      <c r="J984" s="272" t="s">
        <v>367</v>
      </c>
      <c r="K984" s="272" t="s">
        <v>368</v>
      </c>
      <c r="L984" s="272" t="s">
        <v>367</v>
      </c>
      <c r="M984" s="272" t="s">
        <v>366</v>
      </c>
      <c r="N984" s="272" t="s">
        <v>368</v>
      </c>
      <c r="O984" s="272" t="s">
        <v>368</v>
      </c>
      <c r="P984" s="272" t="s">
        <v>367</v>
      </c>
      <c r="Q984" s="272" t="s">
        <v>366</v>
      </c>
      <c r="R984" s="272" t="s">
        <v>366</v>
      </c>
      <c r="S984" s="272" t="s">
        <v>366</v>
      </c>
      <c r="T984" s="272" t="s">
        <v>368</v>
      </c>
      <c r="U984" s="272" t="s">
        <v>366</v>
      </c>
      <c r="V984" s="272" t="s">
        <v>366</v>
      </c>
      <c r="W984" s="272"/>
      <c r="X984" s="272"/>
      <c r="Y984" s="272"/>
      <c r="Z984" s="272"/>
      <c r="AA984" s="272"/>
      <c r="AB984" s="272"/>
      <c r="AC984" s="272"/>
      <c r="AD984" s="272"/>
      <c r="AE984" s="272"/>
      <c r="AF984" s="272"/>
      <c r="AG984" s="272"/>
      <c r="AH984" s="272"/>
      <c r="AI984" s="272"/>
      <c r="AJ984" s="272"/>
      <c r="AK984" s="272"/>
      <c r="AL984" s="272"/>
      <c r="AM984" s="272"/>
      <c r="AN984" s="272"/>
      <c r="AO984" s="272"/>
      <c r="AP984" s="272"/>
      <c r="AQ984" s="272"/>
    </row>
    <row r="985" spans="1:43">
      <c r="A985" s="272">
        <v>207538</v>
      </c>
      <c r="B985" s="252" t="s">
        <v>81</v>
      </c>
      <c r="C985" s="272" t="s">
        <v>366</v>
      </c>
      <c r="D985" s="272" t="s">
        <v>367</v>
      </c>
      <c r="E985" s="272" t="s">
        <v>367</v>
      </c>
      <c r="F985" s="272" t="s">
        <v>367</v>
      </c>
      <c r="G985" s="272" t="s">
        <v>366</v>
      </c>
      <c r="H985" s="272" t="s">
        <v>367</v>
      </c>
      <c r="I985" s="272" t="s">
        <v>367</v>
      </c>
      <c r="J985" s="272" t="s">
        <v>366</v>
      </c>
      <c r="K985" s="272" t="s">
        <v>367</v>
      </c>
      <c r="L985" s="272" t="s">
        <v>367</v>
      </c>
      <c r="M985" s="272" t="s">
        <v>368</v>
      </c>
      <c r="N985" s="272" t="s">
        <v>368</v>
      </c>
      <c r="O985" s="272" t="s">
        <v>366</v>
      </c>
      <c r="P985" s="272" t="s">
        <v>366</v>
      </c>
      <c r="Q985" s="272" t="s">
        <v>366</v>
      </c>
      <c r="R985" s="272" t="s">
        <v>367</v>
      </c>
      <c r="S985" s="272" t="s">
        <v>368</v>
      </c>
      <c r="T985" s="272" t="s">
        <v>368</v>
      </c>
      <c r="U985" s="272" t="s">
        <v>366</v>
      </c>
      <c r="V985" s="272" t="s">
        <v>366</v>
      </c>
      <c r="W985" s="272"/>
      <c r="X985" s="272"/>
      <c r="Y985" s="272"/>
      <c r="Z985" s="272"/>
      <c r="AA985" s="272"/>
      <c r="AB985" s="272"/>
      <c r="AC985" s="272"/>
      <c r="AD985" s="272"/>
      <c r="AE985" s="272"/>
      <c r="AF985" s="272"/>
      <c r="AG985" s="272"/>
      <c r="AH985" s="272"/>
      <c r="AI985" s="272"/>
      <c r="AJ985" s="272"/>
      <c r="AK985" s="272"/>
      <c r="AL985" s="272"/>
      <c r="AM985" s="272"/>
      <c r="AN985" s="272"/>
      <c r="AO985" s="272"/>
      <c r="AP985" s="272"/>
      <c r="AQ985" s="272"/>
    </row>
    <row r="986" spans="1:43">
      <c r="A986" s="272">
        <v>207533</v>
      </c>
      <c r="B986" s="252" t="s">
        <v>81</v>
      </c>
      <c r="C986" s="272" t="s">
        <v>367</v>
      </c>
      <c r="D986" s="272" t="s">
        <v>367</v>
      </c>
      <c r="E986" s="272" t="s">
        <v>367</v>
      </c>
      <c r="F986" s="272" t="s">
        <v>367</v>
      </c>
      <c r="G986" s="272" t="s">
        <v>367</v>
      </c>
      <c r="H986" s="272" t="s">
        <v>367</v>
      </c>
      <c r="I986" s="272" t="s">
        <v>368</v>
      </c>
      <c r="J986" s="272" t="s">
        <v>368</v>
      </c>
      <c r="K986" s="272" t="s">
        <v>368</v>
      </c>
      <c r="L986" s="272" t="s">
        <v>368</v>
      </c>
      <c r="M986" s="272" t="s">
        <v>368</v>
      </c>
      <c r="N986" s="272" t="s">
        <v>367</v>
      </c>
      <c r="O986" s="272" t="s">
        <v>368</v>
      </c>
      <c r="P986" s="272" t="s">
        <v>367</v>
      </c>
      <c r="Q986" s="272" t="s">
        <v>367</v>
      </c>
      <c r="R986" s="272" t="s">
        <v>367</v>
      </c>
      <c r="S986" s="272" t="s">
        <v>367</v>
      </c>
      <c r="T986" s="272" t="s">
        <v>367</v>
      </c>
      <c r="U986" s="272" t="s">
        <v>367</v>
      </c>
      <c r="V986" s="272" t="s">
        <v>367</v>
      </c>
      <c r="W986" s="272"/>
      <c r="X986" s="272"/>
      <c r="Y986" s="272"/>
      <c r="Z986" s="272"/>
      <c r="AA986" s="272"/>
      <c r="AB986" s="272"/>
      <c r="AC986" s="272"/>
      <c r="AD986" s="272"/>
      <c r="AE986" s="272"/>
      <c r="AF986" s="272"/>
      <c r="AG986" s="272"/>
      <c r="AH986" s="272"/>
      <c r="AI986" s="272"/>
      <c r="AJ986" s="272"/>
      <c r="AK986" s="272"/>
      <c r="AL986" s="272"/>
      <c r="AM986" s="272"/>
      <c r="AN986" s="272"/>
      <c r="AO986" s="272"/>
      <c r="AP986" s="272"/>
      <c r="AQ986" s="272"/>
    </row>
    <row r="987" spans="1:43">
      <c r="A987" s="272">
        <v>207523</v>
      </c>
      <c r="B987" s="252" t="s">
        <v>81</v>
      </c>
      <c r="C987" s="272" t="s">
        <v>367</v>
      </c>
      <c r="D987" s="272" t="s">
        <v>367</v>
      </c>
      <c r="E987" s="272" t="s">
        <v>367</v>
      </c>
      <c r="F987" s="272" t="s">
        <v>367</v>
      </c>
      <c r="G987" s="272" t="s">
        <v>366</v>
      </c>
      <c r="H987" s="272" t="s">
        <v>367</v>
      </c>
      <c r="I987" s="272" t="s">
        <v>367</v>
      </c>
      <c r="J987" s="272" t="s">
        <v>366</v>
      </c>
      <c r="K987" s="272" t="s">
        <v>367</v>
      </c>
      <c r="L987" s="272" t="s">
        <v>367</v>
      </c>
      <c r="M987" s="272" t="s">
        <v>366</v>
      </c>
      <c r="N987" s="272" t="s">
        <v>367</v>
      </c>
      <c r="O987" s="272" t="s">
        <v>366</v>
      </c>
      <c r="P987" s="272" t="s">
        <v>366</v>
      </c>
      <c r="Q987" s="272" t="s">
        <v>367</v>
      </c>
      <c r="R987" s="272" t="s">
        <v>366</v>
      </c>
      <c r="S987" s="272" t="s">
        <v>366</v>
      </c>
      <c r="T987" s="272" t="s">
        <v>366</v>
      </c>
      <c r="U987" s="272" t="s">
        <v>366</v>
      </c>
      <c r="V987" s="272" t="s">
        <v>367</v>
      </c>
      <c r="W987" s="272"/>
      <c r="X987" s="272"/>
      <c r="Y987" s="272"/>
      <c r="Z987" s="272"/>
      <c r="AA987" s="272"/>
      <c r="AB987" s="272"/>
      <c r="AC987" s="272"/>
      <c r="AD987" s="272"/>
      <c r="AE987" s="272"/>
      <c r="AF987" s="272"/>
      <c r="AG987" s="272"/>
      <c r="AH987" s="272"/>
      <c r="AI987" s="272"/>
      <c r="AJ987" s="272"/>
      <c r="AK987" s="272"/>
      <c r="AL987" s="272"/>
      <c r="AM987" s="272"/>
      <c r="AN987" s="272"/>
      <c r="AO987" s="272"/>
      <c r="AP987" s="272"/>
      <c r="AQ987" s="272"/>
    </row>
    <row r="988" spans="1:43">
      <c r="A988" s="272">
        <v>207516</v>
      </c>
      <c r="B988" s="252" t="s">
        <v>81</v>
      </c>
      <c r="C988" s="272" t="s">
        <v>367</v>
      </c>
      <c r="D988" s="272" t="s">
        <v>367</v>
      </c>
      <c r="E988" s="272" t="s">
        <v>367</v>
      </c>
      <c r="F988" s="272" t="s">
        <v>367</v>
      </c>
      <c r="G988" s="272" t="s">
        <v>367</v>
      </c>
      <c r="H988" s="272" t="s">
        <v>367</v>
      </c>
      <c r="I988" s="272" t="s">
        <v>366</v>
      </c>
      <c r="J988" s="272" t="s">
        <v>366</v>
      </c>
      <c r="K988" s="272" t="s">
        <v>367</v>
      </c>
      <c r="L988" s="272" t="s">
        <v>368</v>
      </c>
      <c r="M988" s="272" t="s">
        <v>366</v>
      </c>
      <c r="N988" s="272" t="s">
        <v>367</v>
      </c>
      <c r="O988" s="272" t="s">
        <v>368</v>
      </c>
      <c r="P988" s="272" t="s">
        <v>366</v>
      </c>
      <c r="Q988" s="272" t="s">
        <v>368</v>
      </c>
      <c r="R988" s="272" t="s">
        <v>367</v>
      </c>
      <c r="S988" s="272" t="s">
        <v>368</v>
      </c>
      <c r="T988" s="272" t="s">
        <v>367</v>
      </c>
      <c r="U988" s="272" t="s">
        <v>368</v>
      </c>
      <c r="V988" s="272" t="s">
        <v>367</v>
      </c>
      <c r="W988" s="272"/>
      <c r="X988" s="272"/>
      <c r="Y988" s="272"/>
      <c r="Z988" s="272"/>
      <c r="AA988" s="272"/>
      <c r="AB988" s="272"/>
      <c r="AC988" s="272"/>
      <c r="AD988" s="272"/>
      <c r="AE988" s="272"/>
      <c r="AF988" s="272"/>
      <c r="AG988" s="272"/>
      <c r="AH988" s="272"/>
      <c r="AI988" s="272"/>
      <c r="AJ988" s="272"/>
      <c r="AK988" s="272"/>
      <c r="AL988" s="272"/>
      <c r="AM988" s="272"/>
      <c r="AN988" s="272"/>
      <c r="AO988" s="272"/>
      <c r="AP988" s="272"/>
      <c r="AQ988" s="272"/>
    </row>
    <row r="989" spans="1:43">
      <c r="A989" s="272">
        <v>207514</v>
      </c>
      <c r="B989" s="252" t="s">
        <v>81</v>
      </c>
      <c r="C989" s="272" t="s">
        <v>367</v>
      </c>
      <c r="D989" s="272" t="s">
        <v>367</v>
      </c>
      <c r="E989" s="272" t="s">
        <v>367</v>
      </c>
      <c r="F989" s="272" t="s">
        <v>367</v>
      </c>
      <c r="G989" s="272" t="s">
        <v>366</v>
      </c>
      <c r="H989" s="272" t="s">
        <v>367</v>
      </c>
      <c r="I989" s="272" t="s">
        <v>367</v>
      </c>
      <c r="J989" s="272" t="s">
        <v>368</v>
      </c>
      <c r="K989" s="272" t="s">
        <v>367</v>
      </c>
      <c r="L989" s="272" t="s">
        <v>367</v>
      </c>
      <c r="M989" s="272" t="s">
        <v>367</v>
      </c>
      <c r="N989" s="272" t="s">
        <v>368</v>
      </c>
      <c r="O989" s="272" t="s">
        <v>368</v>
      </c>
      <c r="P989" s="272" t="s">
        <v>367</v>
      </c>
      <c r="Q989" s="272" t="s">
        <v>366</v>
      </c>
      <c r="R989" s="272" t="s">
        <v>367</v>
      </c>
      <c r="S989" s="272" t="s">
        <v>366</v>
      </c>
      <c r="T989" s="272" t="s">
        <v>366</v>
      </c>
      <c r="U989" s="272" t="s">
        <v>366</v>
      </c>
      <c r="V989" s="272" t="s">
        <v>366</v>
      </c>
      <c r="W989" s="272"/>
      <c r="X989" s="272"/>
      <c r="Y989" s="272"/>
      <c r="Z989" s="272"/>
      <c r="AA989" s="272"/>
      <c r="AB989" s="272"/>
      <c r="AC989" s="272"/>
      <c r="AD989" s="272"/>
      <c r="AE989" s="272"/>
      <c r="AF989" s="272"/>
      <c r="AG989" s="272"/>
      <c r="AH989" s="272"/>
      <c r="AI989" s="272"/>
      <c r="AJ989" s="272"/>
      <c r="AK989" s="272"/>
      <c r="AL989" s="272"/>
      <c r="AM989" s="272"/>
      <c r="AN989" s="272"/>
      <c r="AO989" s="272"/>
      <c r="AP989" s="272"/>
      <c r="AQ989" s="272"/>
    </row>
    <row r="990" spans="1:43">
      <c r="A990" s="272">
        <v>207510</v>
      </c>
      <c r="B990" s="252" t="s">
        <v>81</v>
      </c>
      <c r="C990" s="272" t="s">
        <v>367</v>
      </c>
      <c r="D990" s="272" t="s">
        <v>367</v>
      </c>
      <c r="E990" s="272" t="s">
        <v>367</v>
      </c>
      <c r="F990" s="272" t="s">
        <v>367</v>
      </c>
      <c r="G990" s="272" t="s">
        <v>367</v>
      </c>
      <c r="H990" s="272" t="s">
        <v>366</v>
      </c>
      <c r="I990" s="272" t="s">
        <v>366</v>
      </c>
      <c r="J990" s="272" t="s">
        <v>368</v>
      </c>
      <c r="K990" s="272" t="s">
        <v>368</v>
      </c>
      <c r="L990" s="272" t="s">
        <v>368</v>
      </c>
      <c r="M990" s="272" t="s">
        <v>368</v>
      </c>
      <c r="N990" s="272" t="s">
        <v>366</v>
      </c>
      <c r="O990" s="272" t="s">
        <v>366</v>
      </c>
      <c r="P990" s="272" t="s">
        <v>367</v>
      </c>
      <c r="Q990" s="272" t="s">
        <v>366</v>
      </c>
      <c r="R990" s="272" t="s">
        <v>367</v>
      </c>
      <c r="S990" s="272" t="s">
        <v>366</v>
      </c>
      <c r="T990" s="272" t="s">
        <v>366</v>
      </c>
      <c r="U990" s="272" t="s">
        <v>368</v>
      </c>
      <c r="V990" s="272" t="s">
        <v>366</v>
      </c>
      <c r="W990" s="272"/>
      <c r="X990" s="272"/>
      <c r="Y990" s="272"/>
      <c r="Z990" s="272"/>
      <c r="AA990" s="272"/>
      <c r="AB990" s="272"/>
      <c r="AC990" s="272"/>
      <c r="AD990" s="272"/>
      <c r="AE990" s="272"/>
      <c r="AF990" s="272"/>
      <c r="AG990" s="272"/>
      <c r="AH990" s="272"/>
      <c r="AI990" s="272"/>
      <c r="AJ990" s="272"/>
      <c r="AK990" s="272"/>
      <c r="AL990" s="272"/>
      <c r="AM990" s="272"/>
      <c r="AN990" s="272"/>
      <c r="AO990" s="272"/>
      <c r="AP990" s="272"/>
      <c r="AQ990" s="272"/>
    </row>
    <row r="991" spans="1:43">
      <c r="A991" s="272">
        <v>207474</v>
      </c>
      <c r="B991" s="252" t="s">
        <v>81</v>
      </c>
      <c r="C991" s="272" t="s">
        <v>366</v>
      </c>
      <c r="D991" s="272" t="s">
        <v>368</v>
      </c>
      <c r="E991" s="272" t="s">
        <v>368</v>
      </c>
      <c r="F991" s="272" t="s">
        <v>367</v>
      </c>
      <c r="G991" s="272" t="s">
        <v>366</v>
      </c>
      <c r="H991" s="272" t="s">
        <v>366</v>
      </c>
      <c r="I991" s="272" t="s">
        <v>366</v>
      </c>
      <c r="J991" s="272" t="s">
        <v>366</v>
      </c>
      <c r="K991" s="272" t="s">
        <v>368</v>
      </c>
      <c r="L991" s="272" t="s">
        <v>366</v>
      </c>
      <c r="M991" s="272" t="s">
        <v>368</v>
      </c>
      <c r="N991" s="272" t="s">
        <v>368</v>
      </c>
      <c r="O991" s="272" t="s">
        <v>368</v>
      </c>
      <c r="P991" s="272" t="s">
        <v>368</v>
      </c>
      <c r="Q991" s="272" t="s">
        <v>366</v>
      </c>
      <c r="R991" s="272" t="s">
        <v>367</v>
      </c>
      <c r="S991" s="272" t="s">
        <v>366</v>
      </c>
      <c r="T991" s="272" t="s">
        <v>368</v>
      </c>
      <c r="U991" s="272" t="s">
        <v>368</v>
      </c>
      <c r="V991" s="272" t="s">
        <v>368</v>
      </c>
      <c r="W991" s="272"/>
      <c r="X991" s="272"/>
      <c r="Y991" s="272"/>
      <c r="Z991" s="272"/>
      <c r="AA991" s="272"/>
      <c r="AB991" s="272"/>
      <c r="AC991" s="272"/>
      <c r="AD991" s="272"/>
      <c r="AE991" s="272"/>
      <c r="AF991" s="272"/>
      <c r="AG991" s="272"/>
      <c r="AH991" s="272"/>
      <c r="AI991" s="272"/>
      <c r="AJ991" s="272"/>
      <c r="AK991" s="272"/>
      <c r="AL991" s="272"/>
      <c r="AM991" s="272"/>
      <c r="AN991" s="272"/>
      <c r="AO991" s="272"/>
      <c r="AP991" s="272"/>
      <c r="AQ991" s="272"/>
    </row>
    <row r="992" spans="1:43">
      <c r="A992" s="272">
        <v>207440</v>
      </c>
      <c r="B992" s="252" t="s">
        <v>81</v>
      </c>
      <c r="C992" s="272" t="s">
        <v>366</v>
      </c>
      <c r="D992" s="272" t="s">
        <v>367</v>
      </c>
      <c r="E992" s="272" t="s">
        <v>367</v>
      </c>
      <c r="F992" s="272" t="s">
        <v>367</v>
      </c>
      <c r="G992" s="272" t="s">
        <v>366</v>
      </c>
      <c r="H992" s="272" t="s">
        <v>367</v>
      </c>
      <c r="I992" s="272" t="s">
        <v>367</v>
      </c>
      <c r="J992" s="272" t="s">
        <v>366</v>
      </c>
      <c r="K992" s="272" t="s">
        <v>367</v>
      </c>
      <c r="L992" s="272" t="s">
        <v>367</v>
      </c>
      <c r="M992" s="272" t="s">
        <v>367</v>
      </c>
      <c r="N992" s="272" t="s">
        <v>367</v>
      </c>
      <c r="O992" s="272" t="s">
        <v>368</v>
      </c>
      <c r="P992" s="272" t="s">
        <v>366</v>
      </c>
      <c r="Q992" s="272" t="s">
        <v>367</v>
      </c>
      <c r="R992" s="272" t="s">
        <v>367</v>
      </c>
      <c r="S992" s="272" t="s">
        <v>367</v>
      </c>
      <c r="T992" s="272" t="s">
        <v>367</v>
      </c>
      <c r="U992" s="272" t="s">
        <v>367</v>
      </c>
      <c r="V992" s="272" t="s">
        <v>367</v>
      </c>
      <c r="W992" s="272"/>
      <c r="X992" s="272"/>
      <c r="Y992" s="272"/>
      <c r="Z992" s="272"/>
      <c r="AA992" s="272"/>
      <c r="AB992" s="272"/>
      <c r="AC992" s="272"/>
      <c r="AD992" s="272"/>
      <c r="AE992" s="272"/>
      <c r="AF992" s="272"/>
      <c r="AG992" s="272"/>
      <c r="AH992" s="272"/>
      <c r="AI992" s="272"/>
      <c r="AJ992" s="272"/>
      <c r="AK992" s="272"/>
      <c r="AL992" s="272"/>
      <c r="AM992" s="272"/>
      <c r="AN992" s="272"/>
      <c r="AO992" s="272"/>
      <c r="AP992" s="272"/>
      <c r="AQ992" s="272"/>
    </row>
    <row r="993" spans="1:43">
      <c r="A993" s="272">
        <v>207384</v>
      </c>
      <c r="B993" s="252" t="s">
        <v>81</v>
      </c>
      <c r="C993" s="272" t="s">
        <v>366</v>
      </c>
      <c r="D993" s="272" t="s">
        <v>367</v>
      </c>
      <c r="E993" s="272" t="s">
        <v>367</v>
      </c>
      <c r="F993" s="272" t="s">
        <v>367</v>
      </c>
      <c r="G993" s="272" t="s">
        <v>367</v>
      </c>
      <c r="H993" s="272" t="s">
        <v>367</v>
      </c>
      <c r="I993" s="272" t="s">
        <v>367</v>
      </c>
      <c r="J993" s="272" t="s">
        <v>367</v>
      </c>
      <c r="K993" s="272" t="s">
        <v>367</v>
      </c>
      <c r="L993" s="272" t="s">
        <v>368</v>
      </c>
      <c r="M993" s="272" t="s">
        <v>366</v>
      </c>
      <c r="N993" s="272" t="s">
        <v>366</v>
      </c>
      <c r="O993" s="272" t="s">
        <v>368</v>
      </c>
      <c r="P993" s="272" t="s">
        <v>368</v>
      </c>
      <c r="Q993" s="272" t="s">
        <v>366</v>
      </c>
      <c r="R993" s="272" t="s">
        <v>368</v>
      </c>
      <c r="S993" s="272" t="s">
        <v>367</v>
      </c>
      <c r="T993" s="272" t="s">
        <v>367</v>
      </c>
      <c r="U993" s="272" t="s">
        <v>368</v>
      </c>
      <c r="V993" s="272" t="s">
        <v>368</v>
      </c>
      <c r="W993" s="272"/>
      <c r="X993" s="272"/>
      <c r="Y993" s="272"/>
      <c r="Z993" s="272"/>
      <c r="AA993" s="272"/>
      <c r="AB993" s="272"/>
      <c r="AC993" s="272"/>
      <c r="AD993" s="272"/>
      <c r="AE993" s="272"/>
      <c r="AF993" s="272"/>
      <c r="AG993" s="272"/>
      <c r="AH993" s="272"/>
      <c r="AI993" s="272"/>
      <c r="AJ993" s="272"/>
      <c r="AK993" s="272"/>
      <c r="AL993" s="272"/>
      <c r="AM993" s="272"/>
      <c r="AN993" s="272"/>
      <c r="AO993" s="272"/>
      <c r="AP993" s="272"/>
      <c r="AQ993" s="272"/>
    </row>
    <row r="994" spans="1:43">
      <c r="A994" s="272">
        <v>207381</v>
      </c>
      <c r="B994" s="252" t="s">
        <v>81</v>
      </c>
      <c r="C994" s="272" t="s">
        <v>366</v>
      </c>
      <c r="D994" s="272" t="s">
        <v>367</v>
      </c>
      <c r="E994" s="272" t="s">
        <v>367</v>
      </c>
      <c r="F994" s="272" t="s">
        <v>367</v>
      </c>
      <c r="G994" s="272" t="s">
        <v>366</v>
      </c>
      <c r="H994" s="272" t="s">
        <v>366</v>
      </c>
      <c r="I994" s="272" t="s">
        <v>367</v>
      </c>
      <c r="J994" s="272" t="s">
        <v>366</v>
      </c>
      <c r="K994" s="272" t="s">
        <v>367</v>
      </c>
      <c r="L994" s="272" t="s">
        <v>367</v>
      </c>
      <c r="M994" s="272" t="s">
        <v>368</v>
      </c>
      <c r="N994" s="272" t="s">
        <v>366</v>
      </c>
      <c r="O994" s="272" t="s">
        <v>366</v>
      </c>
      <c r="P994" s="272" t="s">
        <v>367</v>
      </c>
      <c r="Q994" s="272" t="s">
        <v>367</v>
      </c>
      <c r="R994" s="272" t="s">
        <v>367</v>
      </c>
      <c r="S994" s="272" t="s">
        <v>368</v>
      </c>
      <c r="T994" s="272" t="s">
        <v>367</v>
      </c>
      <c r="U994" s="272" t="s">
        <v>368</v>
      </c>
      <c r="V994" s="272" t="s">
        <v>367</v>
      </c>
      <c r="W994" s="272"/>
      <c r="X994" s="272"/>
      <c r="Y994" s="272"/>
      <c r="Z994" s="272"/>
      <c r="AA994" s="272"/>
      <c r="AB994" s="272"/>
      <c r="AC994" s="272"/>
      <c r="AD994" s="272"/>
      <c r="AE994" s="272"/>
      <c r="AF994" s="272"/>
      <c r="AG994" s="272"/>
      <c r="AH994" s="272"/>
      <c r="AI994" s="272"/>
      <c r="AJ994" s="272"/>
      <c r="AK994" s="272"/>
      <c r="AL994" s="272"/>
      <c r="AM994" s="272"/>
      <c r="AN994" s="272"/>
      <c r="AO994" s="272"/>
      <c r="AP994" s="272"/>
      <c r="AQ994" s="272"/>
    </row>
    <row r="995" spans="1:43">
      <c r="A995" s="272">
        <v>207369</v>
      </c>
      <c r="B995" s="252" t="s">
        <v>81</v>
      </c>
      <c r="C995" s="272" t="s">
        <v>366</v>
      </c>
      <c r="D995" s="272" t="s">
        <v>367</v>
      </c>
      <c r="E995" s="272" t="s">
        <v>368</v>
      </c>
      <c r="F995" s="272" t="s">
        <v>367</v>
      </c>
      <c r="G995" s="272" t="s">
        <v>367</v>
      </c>
      <c r="H995" s="272" t="s">
        <v>367</v>
      </c>
      <c r="I995" s="272" t="s">
        <v>367</v>
      </c>
      <c r="J995" s="272" t="s">
        <v>367</v>
      </c>
      <c r="K995" s="272" t="s">
        <v>367</v>
      </c>
      <c r="L995" s="272" t="s">
        <v>367</v>
      </c>
      <c r="M995" s="272" t="s">
        <v>368</v>
      </c>
      <c r="N995" s="272" t="s">
        <v>368</v>
      </c>
      <c r="O995" s="272" t="s">
        <v>366</v>
      </c>
      <c r="P995" s="272" t="s">
        <v>366</v>
      </c>
      <c r="Q995" s="272" t="s">
        <v>366</v>
      </c>
      <c r="R995" s="272" t="s">
        <v>366</v>
      </c>
      <c r="S995" s="272" t="s">
        <v>366</v>
      </c>
      <c r="T995" s="272" t="s">
        <v>366</v>
      </c>
      <c r="U995" s="272" t="s">
        <v>366</v>
      </c>
      <c r="V995" s="272" t="s">
        <v>366</v>
      </c>
      <c r="W995" s="272"/>
      <c r="X995" s="272"/>
      <c r="Y995" s="272"/>
      <c r="Z995" s="272"/>
      <c r="AA995" s="272"/>
      <c r="AB995" s="272"/>
      <c r="AC995" s="272"/>
      <c r="AD995" s="272"/>
      <c r="AE995" s="272"/>
      <c r="AF995" s="272"/>
      <c r="AG995" s="272"/>
      <c r="AH995" s="272"/>
      <c r="AI995" s="272"/>
      <c r="AJ995" s="272"/>
      <c r="AK995" s="272"/>
      <c r="AL995" s="272"/>
      <c r="AM995" s="272"/>
      <c r="AN995" s="272"/>
      <c r="AO995" s="272"/>
      <c r="AP995" s="272"/>
      <c r="AQ995" s="272"/>
    </row>
    <row r="996" spans="1:43">
      <c r="A996" s="272">
        <v>207352</v>
      </c>
      <c r="B996" s="252" t="s">
        <v>81</v>
      </c>
      <c r="C996" s="272" t="s">
        <v>367</v>
      </c>
      <c r="D996" s="272" t="s">
        <v>367</v>
      </c>
      <c r="E996" s="272" t="s">
        <v>366</v>
      </c>
      <c r="F996" s="272" t="s">
        <v>367</v>
      </c>
      <c r="G996" s="272" t="s">
        <v>367</v>
      </c>
      <c r="H996" s="272" t="s">
        <v>367</v>
      </c>
      <c r="I996" s="272" t="s">
        <v>367</v>
      </c>
      <c r="J996" s="272" t="s">
        <v>367</v>
      </c>
      <c r="K996" s="272" t="s">
        <v>367</v>
      </c>
      <c r="L996" s="272" t="s">
        <v>366</v>
      </c>
      <c r="M996" s="272" t="s">
        <v>366</v>
      </c>
      <c r="N996" s="272" t="s">
        <v>368</v>
      </c>
      <c r="O996" s="272" t="s">
        <v>368</v>
      </c>
      <c r="P996" s="272" t="s">
        <v>367</v>
      </c>
      <c r="Q996" s="272" t="s">
        <v>368</v>
      </c>
      <c r="R996" s="272" t="s">
        <v>367</v>
      </c>
      <c r="S996" s="272" t="s">
        <v>367</v>
      </c>
      <c r="T996" s="272" t="s">
        <v>367</v>
      </c>
      <c r="U996" s="272" t="s">
        <v>367</v>
      </c>
      <c r="V996" s="272" t="s">
        <v>367</v>
      </c>
      <c r="W996" s="272"/>
      <c r="X996" s="272"/>
      <c r="Y996" s="272"/>
      <c r="Z996" s="272"/>
      <c r="AA996" s="272"/>
      <c r="AB996" s="272"/>
      <c r="AC996" s="272"/>
      <c r="AD996" s="272"/>
      <c r="AE996" s="272"/>
      <c r="AF996" s="272"/>
      <c r="AG996" s="272"/>
      <c r="AH996" s="272"/>
      <c r="AI996" s="272"/>
      <c r="AJ996" s="272"/>
      <c r="AK996" s="272"/>
      <c r="AL996" s="272"/>
      <c r="AM996" s="272"/>
      <c r="AN996" s="272"/>
      <c r="AO996" s="272"/>
      <c r="AP996" s="272"/>
      <c r="AQ996" s="272"/>
    </row>
    <row r="997" spans="1:43">
      <c r="A997" s="272">
        <v>207349</v>
      </c>
      <c r="B997" s="252" t="s">
        <v>81</v>
      </c>
      <c r="C997" s="272" t="s">
        <v>367</v>
      </c>
      <c r="D997" s="272" t="s">
        <v>367</v>
      </c>
      <c r="E997" s="272" t="s">
        <v>367</v>
      </c>
      <c r="F997" s="272" t="s">
        <v>367</v>
      </c>
      <c r="G997" s="272" t="s">
        <v>366</v>
      </c>
      <c r="H997" s="272" t="s">
        <v>367</v>
      </c>
      <c r="I997" s="272" t="s">
        <v>367</v>
      </c>
      <c r="J997" s="272" t="s">
        <v>367</v>
      </c>
      <c r="K997" s="272" t="s">
        <v>367</v>
      </c>
      <c r="L997" s="272" t="s">
        <v>367</v>
      </c>
      <c r="M997" s="272" t="s">
        <v>367</v>
      </c>
      <c r="N997" s="272" t="s">
        <v>366</v>
      </c>
      <c r="O997" s="272" t="s">
        <v>367</v>
      </c>
      <c r="P997" s="272" t="s">
        <v>366</v>
      </c>
      <c r="Q997" s="272" t="s">
        <v>368</v>
      </c>
      <c r="R997" s="272" t="s">
        <v>367</v>
      </c>
      <c r="S997" s="272" t="s">
        <v>367</v>
      </c>
      <c r="T997" s="272" t="s">
        <v>367</v>
      </c>
      <c r="U997" s="272" t="s">
        <v>367</v>
      </c>
      <c r="V997" s="272" t="s">
        <v>367</v>
      </c>
      <c r="W997" s="272"/>
      <c r="X997" s="272"/>
      <c r="Y997" s="272"/>
      <c r="Z997" s="272"/>
      <c r="AA997" s="272"/>
      <c r="AB997" s="272"/>
      <c r="AC997" s="272"/>
      <c r="AD997" s="272"/>
      <c r="AE997" s="272"/>
      <c r="AF997" s="272"/>
      <c r="AG997" s="272"/>
      <c r="AH997" s="272"/>
      <c r="AI997" s="272"/>
      <c r="AJ997" s="272"/>
      <c r="AK997" s="272"/>
      <c r="AL997" s="272"/>
      <c r="AM997" s="272"/>
      <c r="AN997" s="272"/>
      <c r="AO997" s="272"/>
      <c r="AP997" s="272"/>
      <c r="AQ997" s="272"/>
    </row>
    <row r="998" spans="1:43">
      <c r="A998" s="272">
        <v>207330</v>
      </c>
      <c r="B998" s="252" t="s">
        <v>81</v>
      </c>
      <c r="C998" s="272" t="s">
        <v>366</v>
      </c>
      <c r="D998" s="272" t="s">
        <v>367</v>
      </c>
      <c r="E998" s="272" t="s">
        <v>367</v>
      </c>
      <c r="F998" s="272" t="s">
        <v>367</v>
      </c>
      <c r="G998" s="272" t="s">
        <v>368</v>
      </c>
      <c r="H998" s="272" t="s">
        <v>367</v>
      </c>
      <c r="I998" s="272" t="s">
        <v>367</v>
      </c>
      <c r="J998" s="272" t="s">
        <v>366</v>
      </c>
      <c r="K998" s="272" t="s">
        <v>367</v>
      </c>
      <c r="L998" s="272" t="s">
        <v>367</v>
      </c>
      <c r="M998" s="272" t="s">
        <v>366</v>
      </c>
      <c r="N998" s="272" t="s">
        <v>368</v>
      </c>
      <c r="O998" s="272" t="s">
        <v>367</v>
      </c>
      <c r="P998" s="272" t="s">
        <v>368</v>
      </c>
      <c r="Q998" s="272" t="s">
        <v>368</v>
      </c>
      <c r="R998" s="272" t="s">
        <v>367</v>
      </c>
      <c r="S998" s="272" t="s">
        <v>368</v>
      </c>
      <c r="T998" s="272" t="s">
        <v>368</v>
      </c>
      <c r="U998" s="272" t="s">
        <v>366</v>
      </c>
      <c r="V998" s="272" t="s">
        <v>368</v>
      </c>
      <c r="W998" s="272"/>
      <c r="X998" s="272"/>
      <c r="Y998" s="272"/>
      <c r="Z998" s="272"/>
      <c r="AA998" s="272"/>
      <c r="AB998" s="272"/>
      <c r="AC998" s="272"/>
      <c r="AD998" s="272"/>
      <c r="AE998" s="272"/>
      <c r="AF998" s="272"/>
      <c r="AG998" s="272"/>
      <c r="AH998" s="272"/>
      <c r="AI998" s="272"/>
      <c r="AJ998" s="272"/>
      <c r="AK998" s="272"/>
      <c r="AL998" s="272"/>
      <c r="AM998" s="272"/>
      <c r="AN998" s="272"/>
      <c r="AO998" s="272"/>
      <c r="AP998" s="272"/>
      <c r="AQ998" s="272"/>
    </row>
    <row r="999" spans="1:43">
      <c r="A999" s="272">
        <v>207317</v>
      </c>
      <c r="B999" s="252" t="s">
        <v>81</v>
      </c>
      <c r="C999" s="272" t="s">
        <v>367</v>
      </c>
      <c r="D999" s="272" t="s">
        <v>367</v>
      </c>
      <c r="E999" s="272" t="s">
        <v>367</v>
      </c>
      <c r="F999" s="272" t="s">
        <v>367</v>
      </c>
      <c r="G999" s="272" t="s">
        <v>367</v>
      </c>
      <c r="H999" s="272" t="s">
        <v>367</v>
      </c>
      <c r="I999" s="272" t="s">
        <v>367</v>
      </c>
      <c r="J999" s="272" t="s">
        <v>367</v>
      </c>
      <c r="K999" s="272" t="s">
        <v>367</v>
      </c>
      <c r="L999" s="272" t="s">
        <v>367</v>
      </c>
      <c r="M999" s="272" t="s">
        <v>368</v>
      </c>
      <c r="N999" s="272" t="s">
        <v>366</v>
      </c>
      <c r="O999" s="272" t="s">
        <v>368</v>
      </c>
      <c r="P999" s="272" t="s">
        <v>367</v>
      </c>
      <c r="Q999" s="272" t="s">
        <v>368</v>
      </c>
      <c r="R999" s="272" t="s">
        <v>367</v>
      </c>
      <c r="S999" s="272" t="s">
        <v>366</v>
      </c>
      <c r="T999" s="272" t="s">
        <v>366</v>
      </c>
      <c r="U999" s="272" t="s">
        <v>367</v>
      </c>
      <c r="V999" s="272" t="s">
        <v>366</v>
      </c>
      <c r="W999" s="272"/>
      <c r="X999" s="272"/>
      <c r="Y999" s="272"/>
      <c r="Z999" s="272"/>
      <c r="AA999" s="272"/>
      <c r="AB999" s="272"/>
      <c r="AC999" s="272"/>
      <c r="AD999" s="272"/>
      <c r="AE999" s="272"/>
      <c r="AF999" s="272"/>
      <c r="AG999" s="272"/>
      <c r="AH999" s="272"/>
      <c r="AI999" s="272"/>
      <c r="AJ999" s="272"/>
      <c r="AK999" s="272"/>
      <c r="AL999" s="272"/>
      <c r="AM999" s="272"/>
      <c r="AN999" s="272"/>
      <c r="AO999" s="272"/>
      <c r="AP999" s="272"/>
      <c r="AQ999" s="272"/>
    </row>
    <row r="1000" spans="1:43">
      <c r="A1000" s="272">
        <v>207304</v>
      </c>
      <c r="B1000" s="252" t="s">
        <v>81</v>
      </c>
      <c r="C1000" s="272" t="s">
        <v>367</v>
      </c>
      <c r="D1000" s="272" t="s">
        <v>367</v>
      </c>
      <c r="E1000" s="272" t="s">
        <v>367</v>
      </c>
      <c r="F1000" s="272" t="s">
        <v>367</v>
      </c>
      <c r="G1000" s="272" t="s">
        <v>367</v>
      </c>
      <c r="H1000" s="272" t="s">
        <v>367</v>
      </c>
      <c r="I1000" s="272" t="s">
        <v>366</v>
      </c>
      <c r="J1000" s="272" t="s">
        <v>366</v>
      </c>
      <c r="K1000" s="272" t="s">
        <v>366</v>
      </c>
      <c r="L1000" s="272" t="s">
        <v>368</v>
      </c>
      <c r="M1000" s="272" t="s">
        <v>366</v>
      </c>
      <c r="N1000" s="272" t="s">
        <v>367</v>
      </c>
      <c r="O1000" s="272" t="s">
        <v>366</v>
      </c>
      <c r="P1000" s="272" t="s">
        <v>366</v>
      </c>
      <c r="Q1000" s="272" t="s">
        <v>367</v>
      </c>
      <c r="R1000" s="272" t="s">
        <v>367</v>
      </c>
      <c r="S1000" s="272" t="s">
        <v>367</v>
      </c>
      <c r="T1000" s="272" t="s">
        <v>367</v>
      </c>
      <c r="U1000" s="272" t="s">
        <v>367</v>
      </c>
      <c r="V1000" s="272" t="s">
        <v>367</v>
      </c>
      <c r="W1000" s="272"/>
      <c r="X1000" s="272"/>
      <c r="Y1000" s="272"/>
      <c r="Z1000" s="272"/>
      <c r="AA1000" s="272"/>
      <c r="AB1000" s="272"/>
      <c r="AC1000" s="272"/>
      <c r="AD1000" s="272"/>
      <c r="AE1000" s="272"/>
      <c r="AF1000" s="272"/>
      <c r="AG1000" s="272"/>
      <c r="AH1000" s="272"/>
      <c r="AI1000" s="272"/>
      <c r="AJ1000" s="272"/>
      <c r="AK1000" s="272"/>
      <c r="AL1000" s="272"/>
      <c r="AM1000" s="272"/>
      <c r="AN1000" s="272"/>
      <c r="AO1000" s="272"/>
      <c r="AP1000" s="272"/>
      <c r="AQ1000" s="272"/>
    </row>
    <row r="1001" spans="1:43">
      <c r="A1001" s="272">
        <v>207203</v>
      </c>
      <c r="B1001" s="252" t="s">
        <v>81</v>
      </c>
      <c r="C1001" s="272" t="s">
        <v>367</v>
      </c>
      <c r="D1001" s="272" t="s">
        <v>367</v>
      </c>
      <c r="E1001" s="272" t="s">
        <v>367</v>
      </c>
      <c r="F1001" s="272" t="s">
        <v>367</v>
      </c>
      <c r="G1001" s="272" t="s">
        <v>366</v>
      </c>
      <c r="H1001" s="272" t="s">
        <v>367</v>
      </c>
      <c r="I1001" s="272" t="s">
        <v>367</v>
      </c>
      <c r="J1001" s="272" t="s">
        <v>367</v>
      </c>
      <c r="K1001" s="272" t="s">
        <v>367</v>
      </c>
      <c r="L1001" s="272" t="s">
        <v>367</v>
      </c>
      <c r="M1001" s="272" t="s">
        <v>366</v>
      </c>
      <c r="N1001" s="272" t="s">
        <v>366</v>
      </c>
      <c r="O1001" s="272" t="s">
        <v>366</v>
      </c>
      <c r="P1001" s="272" t="s">
        <v>368</v>
      </c>
      <c r="Q1001" s="272" t="s">
        <v>368</v>
      </c>
      <c r="R1001" s="272" t="s">
        <v>367</v>
      </c>
      <c r="S1001" s="272" t="s">
        <v>367</v>
      </c>
      <c r="T1001" s="272" t="s">
        <v>367</v>
      </c>
      <c r="U1001" s="272" t="s">
        <v>367</v>
      </c>
      <c r="V1001" s="272" t="s">
        <v>367</v>
      </c>
      <c r="W1001" s="272"/>
      <c r="X1001" s="272"/>
      <c r="Y1001" s="272"/>
      <c r="Z1001" s="272"/>
      <c r="AA1001" s="272"/>
      <c r="AB1001" s="272"/>
      <c r="AC1001" s="272"/>
      <c r="AD1001" s="272"/>
      <c r="AE1001" s="272"/>
      <c r="AF1001" s="272"/>
      <c r="AG1001" s="272"/>
      <c r="AH1001" s="272"/>
      <c r="AI1001" s="272"/>
      <c r="AJ1001" s="272"/>
      <c r="AK1001" s="272"/>
      <c r="AL1001" s="272"/>
      <c r="AM1001" s="272"/>
      <c r="AN1001" s="272"/>
      <c r="AO1001" s="272"/>
      <c r="AP1001" s="272"/>
      <c r="AQ1001" s="272"/>
    </row>
    <row r="1002" spans="1:43">
      <c r="A1002" s="272">
        <v>207197</v>
      </c>
      <c r="B1002" s="252" t="s">
        <v>81</v>
      </c>
      <c r="C1002" s="272" t="s">
        <v>368</v>
      </c>
      <c r="D1002" s="272" t="s">
        <v>367</v>
      </c>
      <c r="E1002" s="272" t="s">
        <v>367</v>
      </c>
      <c r="F1002" s="272" t="s">
        <v>367</v>
      </c>
      <c r="G1002" s="272" t="s">
        <v>366</v>
      </c>
      <c r="H1002" s="272" t="s">
        <v>367</v>
      </c>
      <c r="I1002" s="272" t="s">
        <v>367</v>
      </c>
      <c r="J1002" s="272" t="s">
        <v>368</v>
      </c>
      <c r="K1002" s="272" t="s">
        <v>366</v>
      </c>
      <c r="L1002" s="272" t="s">
        <v>367</v>
      </c>
      <c r="M1002" s="272" t="s">
        <v>366</v>
      </c>
      <c r="N1002" s="272" t="s">
        <v>366</v>
      </c>
      <c r="O1002" s="272" t="s">
        <v>366</v>
      </c>
      <c r="P1002" s="272" t="s">
        <v>367</v>
      </c>
      <c r="Q1002" s="272" t="s">
        <v>366</v>
      </c>
      <c r="R1002" s="272" t="s">
        <v>367</v>
      </c>
      <c r="S1002" s="272" t="s">
        <v>366</v>
      </c>
      <c r="T1002" s="272" t="s">
        <v>368</v>
      </c>
      <c r="U1002" s="272" t="s">
        <v>367</v>
      </c>
      <c r="V1002" s="272" t="s">
        <v>368</v>
      </c>
      <c r="W1002" s="272"/>
      <c r="X1002" s="272"/>
      <c r="Y1002" s="272"/>
      <c r="Z1002" s="272"/>
      <c r="AA1002" s="272"/>
      <c r="AB1002" s="272"/>
      <c r="AC1002" s="272"/>
      <c r="AD1002" s="272"/>
      <c r="AE1002" s="272"/>
      <c r="AF1002" s="272"/>
      <c r="AG1002" s="272"/>
      <c r="AH1002" s="272"/>
      <c r="AI1002" s="272"/>
      <c r="AJ1002" s="272"/>
      <c r="AK1002" s="272"/>
      <c r="AL1002" s="272"/>
      <c r="AM1002" s="272"/>
      <c r="AN1002" s="272"/>
      <c r="AO1002" s="272"/>
      <c r="AP1002" s="272"/>
      <c r="AQ1002" s="272"/>
    </row>
    <row r="1003" spans="1:43">
      <c r="A1003" s="272">
        <v>207178</v>
      </c>
      <c r="B1003" s="252" t="s">
        <v>81</v>
      </c>
      <c r="C1003" s="272" t="s">
        <v>366</v>
      </c>
      <c r="D1003" s="272" t="s">
        <v>367</v>
      </c>
      <c r="E1003" s="272" t="s">
        <v>367</v>
      </c>
      <c r="F1003" s="272" t="s">
        <v>367</v>
      </c>
      <c r="G1003" s="272" t="s">
        <v>367</v>
      </c>
      <c r="H1003" s="272" t="s">
        <v>368</v>
      </c>
      <c r="I1003" s="272" t="s">
        <v>366</v>
      </c>
      <c r="J1003" s="272" t="s">
        <v>366</v>
      </c>
      <c r="K1003" s="272" t="s">
        <v>366</v>
      </c>
      <c r="L1003" s="272" t="s">
        <v>368</v>
      </c>
      <c r="M1003" s="272" t="s">
        <v>368</v>
      </c>
      <c r="N1003" s="272" t="s">
        <v>368</v>
      </c>
      <c r="O1003" s="272" t="s">
        <v>366</v>
      </c>
      <c r="P1003" s="272" t="s">
        <v>367</v>
      </c>
      <c r="Q1003" s="272" t="s">
        <v>366</v>
      </c>
      <c r="R1003" s="272" t="s">
        <v>367</v>
      </c>
      <c r="S1003" s="272" t="s">
        <v>368</v>
      </c>
      <c r="T1003" s="272" t="s">
        <v>368</v>
      </c>
      <c r="U1003" s="272" t="s">
        <v>368</v>
      </c>
      <c r="V1003" s="272" t="s">
        <v>368</v>
      </c>
      <c r="W1003" s="272"/>
      <c r="X1003" s="272"/>
      <c r="Y1003" s="272"/>
      <c r="Z1003" s="272"/>
      <c r="AA1003" s="272"/>
      <c r="AB1003" s="272"/>
      <c r="AC1003" s="272"/>
      <c r="AD1003" s="272"/>
      <c r="AE1003" s="272"/>
      <c r="AF1003" s="272"/>
      <c r="AG1003" s="272"/>
      <c r="AH1003" s="272"/>
      <c r="AI1003" s="272"/>
      <c r="AJ1003" s="272"/>
      <c r="AK1003" s="272"/>
      <c r="AL1003" s="272"/>
      <c r="AM1003" s="272"/>
      <c r="AN1003" s="272"/>
      <c r="AO1003" s="272"/>
      <c r="AP1003" s="272"/>
      <c r="AQ1003" s="272"/>
    </row>
    <row r="1004" spans="1:43">
      <c r="A1004" s="272">
        <v>207171</v>
      </c>
      <c r="B1004" s="252" t="s">
        <v>81</v>
      </c>
      <c r="C1004" s="272" t="s">
        <v>368</v>
      </c>
      <c r="D1004" s="272" t="s">
        <v>367</v>
      </c>
      <c r="E1004" s="272" t="s">
        <v>367</v>
      </c>
      <c r="F1004" s="272" t="s">
        <v>367</v>
      </c>
      <c r="G1004" s="272" t="s">
        <v>367</v>
      </c>
      <c r="H1004" s="272" t="s">
        <v>367</v>
      </c>
      <c r="I1004" s="272" t="s">
        <v>367</v>
      </c>
      <c r="J1004" s="272" t="s">
        <v>368</v>
      </c>
      <c r="K1004" s="272" t="s">
        <v>368</v>
      </c>
      <c r="L1004" s="272" t="s">
        <v>367</v>
      </c>
      <c r="M1004" s="272" t="s">
        <v>368</v>
      </c>
      <c r="N1004" s="272" t="s">
        <v>368</v>
      </c>
      <c r="O1004" s="272" t="s">
        <v>368</v>
      </c>
      <c r="P1004" s="272" t="s">
        <v>368</v>
      </c>
      <c r="Q1004" s="272" t="s">
        <v>368</v>
      </c>
      <c r="R1004" s="272" t="s">
        <v>367</v>
      </c>
      <c r="S1004" s="272" t="s">
        <v>367</v>
      </c>
      <c r="T1004" s="272" t="s">
        <v>367</v>
      </c>
      <c r="U1004" s="272" t="s">
        <v>367</v>
      </c>
      <c r="V1004" s="272" t="s">
        <v>367</v>
      </c>
      <c r="W1004" s="272"/>
      <c r="X1004" s="272"/>
      <c r="Y1004" s="272"/>
      <c r="Z1004" s="272"/>
      <c r="AA1004" s="272"/>
      <c r="AB1004" s="272"/>
      <c r="AC1004" s="272"/>
      <c r="AD1004" s="272"/>
      <c r="AE1004" s="272"/>
      <c r="AF1004" s="272"/>
      <c r="AG1004" s="272"/>
      <c r="AH1004" s="272"/>
      <c r="AI1004" s="272"/>
      <c r="AJ1004" s="272"/>
      <c r="AK1004" s="272"/>
      <c r="AL1004" s="272"/>
      <c r="AM1004" s="272"/>
      <c r="AN1004" s="272"/>
      <c r="AO1004" s="272"/>
      <c r="AP1004" s="272"/>
      <c r="AQ1004" s="272"/>
    </row>
    <row r="1005" spans="1:43">
      <c r="A1005" s="272">
        <v>207140</v>
      </c>
      <c r="B1005" s="252" t="s">
        <v>81</v>
      </c>
      <c r="C1005" s="272" t="s">
        <v>366</v>
      </c>
      <c r="D1005" s="272" t="s">
        <v>367</v>
      </c>
      <c r="E1005" s="272" t="s">
        <v>368</v>
      </c>
      <c r="F1005" s="272" t="s">
        <v>367</v>
      </c>
      <c r="G1005" s="272" t="s">
        <v>368</v>
      </c>
      <c r="H1005" s="272" t="s">
        <v>367</v>
      </c>
      <c r="I1005" s="272" t="s">
        <v>367</v>
      </c>
      <c r="J1005" s="272" t="s">
        <v>368</v>
      </c>
      <c r="K1005" s="272" t="s">
        <v>366</v>
      </c>
      <c r="L1005" s="272" t="s">
        <v>367</v>
      </c>
      <c r="M1005" s="272" t="s">
        <v>366</v>
      </c>
      <c r="N1005" s="272" t="s">
        <v>368</v>
      </c>
      <c r="O1005" s="272" t="s">
        <v>366</v>
      </c>
      <c r="P1005" s="272" t="s">
        <v>367</v>
      </c>
      <c r="Q1005" s="272" t="s">
        <v>366</v>
      </c>
      <c r="R1005" s="272" t="s">
        <v>366</v>
      </c>
      <c r="S1005" s="272" t="s">
        <v>366</v>
      </c>
      <c r="T1005" s="272" t="s">
        <v>368</v>
      </c>
      <c r="U1005" s="272" t="s">
        <v>368</v>
      </c>
      <c r="V1005" s="272" t="s">
        <v>366</v>
      </c>
      <c r="W1005" s="272"/>
      <c r="X1005" s="272"/>
      <c r="Y1005" s="272"/>
      <c r="Z1005" s="272"/>
      <c r="AA1005" s="272"/>
      <c r="AB1005" s="272"/>
      <c r="AC1005" s="272"/>
      <c r="AD1005" s="272"/>
      <c r="AE1005" s="272"/>
      <c r="AF1005" s="272"/>
      <c r="AG1005" s="272"/>
      <c r="AH1005" s="272"/>
      <c r="AI1005" s="272"/>
      <c r="AJ1005" s="272"/>
      <c r="AK1005" s="272"/>
      <c r="AL1005" s="272"/>
      <c r="AM1005" s="272"/>
      <c r="AN1005" s="272"/>
      <c r="AO1005" s="272"/>
      <c r="AP1005" s="272"/>
      <c r="AQ1005" s="272"/>
    </row>
    <row r="1006" spans="1:43">
      <c r="A1006" s="272">
        <v>207123</v>
      </c>
      <c r="B1006" s="252" t="s">
        <v>81</v>
      </c>
      <c r="C1006" s="272" t="s">
        <v>366</v>
      </c>
      <c r="D1006" s="272" t="s">
        <v>367</v>
      </c>
      <c r="E1006" s="272" t="s">
        <v>367</v>
      </c>
      <c r="F1006" s="272" t="s">
        <v>367</v>
      </c>
      <c r="G1006" s="272" t="s">
        <v>367</v>
      </c>
      <c r="H1006" s="272" t="s">
        <v>367</v>
      </c>
      <c r="I1006" s="272" t="s">
        <v>367</v>
      </c>
      <c r="J1006" s="272" t="s">
        <v>367</v>
      </c>
      <c r="K1006" s="272" t="s">
        <v>367</v>
      </c>
      <c r="L1006" s="272" t="s">
        <v>367</v>
      </c>
      <c r="M1006" s="272" t="s">
        <v>368</v>
      </c>
      <c r="N1006" s="272" t="s">
        <v>368</v>
      </c>
      <c r="O1006" s="272" t="s">
        <v>366</v>
      </c>
      <c r="P1006" s="272" t="s">
        <v>368</v>
      </c>
      <c r="Q1006" s="272" t="s">
        <v>367</v>
      </c>
      <c r="R1006" s="272" t="s">
        <v>367</v>
      </c>
      <c r="S1006" s="272" t="s">
        <v>367</v>
      </c>
      <c r="T1006" s="272" t="s">
        <v>366</v>
      </c>
      <c r="U1006" s="272" t="s">
        <v>367</v>
      </c>
      <c r="V1006" s="272" t="s">
        <v>368</v>
      </c>
      <c r="W1006" s="272"/>
      <c r="X1006" s="272"/>
      <c r="Y1006" s="272"/>
      <c r="Z1006" s="272"/>
      <c r="AA1006" s="272"/>
      <c r="AB1006" s="272"/>
      <c r="AC1006" s="272"/>
      <c r="AD1006" s="272"/>
      <c r="AE1006" s="272"/>
      <c r="AF1006" s="272"/>
      <c r="AG1006" s="272"/>
      <c r="AH1006" s="272"/>
      <c r="AI1006" s="272"/>
      <c r="AJ1006" s="272"/>
      <c r="AK1006" s="272"/>
      <c r="AL1006" s="272"/>
      <c r="AM1006" s="272"/>
      <c r="AN1006" s="272"/>
      <c r="AO1006" s="272"/>
      <c r="AP1006" s="272"/>
      <c r="AQ1006" s="272"/>
    </row>
    <row r="1007" spans="1:43">
      <c r="A1007" s="272">
        <v>207091</v>
      </c>
      <c r="B1007" s="252" t="s">
        <v>81</v>
      </c>
      <c r="C1007" s="272" t="s">
        <v>367</v>
      </c>
      <c r="D1007" s="272" t="s">
        <v>368</v>
      </c>
      <c r="E1007" s="272" t="s">
        <v>366</v>
      </c>
      <c r="F1007" s="272" t="s">
        <v>367</v>
      </c>
      <c r="G1007" s="272" t="s">
        <v>368</v>
      </c>
      <c r="H1007" s="272" t="s">
        <v>368</v>
      </c>
      <c r="I1007" s="272" t="s">
        <v>366</v>
      </c>
      <c r="J1007" s="272" t="s">
        <v>367</v>
      </c>
      <c r="K1007" s="272" t="s">
        <v>366</v>
      </c>
      <c r="L1007" s="272" t="s">
        <v>367</v>
      </c>
      <c r="M1007" s="272" t="s">
        <v>368</v>
      </c>
      <c r="N1007" s="272" t="s">
        <v>368</v>
      </c>
      <c r="O1007" s="272" t="s">
        <v>368</v>
      </c>
      <c r="P1007" s="272" t="s">
        <v>367</v>
      </c>
      <c r="Q1007" s="272" t="s">
        <v>366</v>
      </c>
      <c r="R1007" s="272" t="s">
        <v>367</v>
      </c>
      <c r="S1007" s="272" t="s">
        <v>366</v>
      </c>
      <c r="T1007" s="272" t="s">
        <v>366</v>
      </c>
      <c r="U1007" s="272" t="s">
        <v>366</v>
      </c>
      <c r="V1007" s="272" t="s">
        <v>366</v>
      </c>
      <c r="W1007" s="272"/>
      <c r="X1007" s="272"/>
      <c r="Y1007" s="272"/>
      <c r="Z1007" s="272"/>
      <c r="AA1007" s="272"/>
      <c r="AB1007" s="272"/>
      <c r="AC1007" s="272"/>
      <c r="AD1007" s="272"/>
      <c r="AE1007" s="272"/>
      <c r="AF1007" s="272"/>
      <c r="AG1007" s="272"/>
      <c r="AH1007" s="272"/>
      <c r="AI1007" s="272"/>
      <c r="AJ1007" s="272"/>
      <c r="AK1007" s="272"/>
      <c r="AL1007" s="272"/>
      <c r="AM1007" s="272"/>
      <c r="AN1007" s="272"/>
      <c r="AO1007" s="272"/>
      <c r="AP1007" s="272"/>
      <c r="AQ1007" s="272"/>
    </row>
    <row r="1008" spans="1:43">
      <c r="A1008" s="272">
        <v>207088</v>
      </c>
      <c r="B1008" s="252" t="s">
        <v>81</v>
      </c>
      <c r="C1008" s="272" t="s">
        <v>367</v>
      </c>
      <c r="D1008" s="272" t="s">
        <v>367</v>
      </c>
      <c r="E1008" s="272" t="s">
        <v>367</v>
      </c>
      <c r="F1008" s="272" t="s">
        <v>367</v>
      </c>
      <c r="G1008" s="272" t="s">
        <v>367</v>
      </c>
      <c r="H1008" s="272" t="s">
        <v>367</v>
      </c>
      <c r="I1008" s="272" t="s">
        <v>367</v>
      </c>
      <c r="J1008" s="272" t="s">
        <v>367</v>
      </c>
      <c r="K1008" s="272" t="s">
        <v>367</v>
      </c>
      <c r="L1008" s="272" t="s">
        <v>368</v>
      </c>
      <c r="M1008" s="272" t="s">
        <v>366</v>
      </c>
      <c r="N1008" s="272" t="s">
        <v>368</v>
      </c>
      <c r="O1008" s="272" t="s">
        <v>367</v>
      </c>
      <c r="P1008" s="272" t="s">
        <v>366</v>
      </c>
      <c r="Q1008" s="272" t="s">
        <v>366</v>
      </c>
      <c r="R1008" s="272" t="s">
        <v>367</v>
      </c>
      <c r="S1008" s="272" t="s">
        <v>367</v>
      </c>
      <c r="T1008" s="272" t="s">
        <v>367</v>
      </c>
      <c r="U1008" s="272" t="s">
        <v>367</v>
      </c>
      <c r="V1008" s="272" t="s">
        <v>367</v>
      </c>
      <c r="W1008" s="272"/>
      <c r="X1008" s="272"/>
      <c r="Y1008" s="272"/>
      <c r="Z1008" s="272"/>
      <c r="AA1008" s="272"/>
      <c r="AB1008" s="272"/>
      <c r="AC1008" s="272"/>
      <c r="AD1008" s="272"/>
      <c r="AE1008" s="272"/>
      <c r="AF1008" s="272"/>
      <c r="AG1008" s="272"/>
      <c r="AH1008" s="272"/>
      <c r="AI1008" s="272"/>
      <c r="AJ1008" s="272"/>
      <c r="AK1008" s="272"/>
      <c r="AL1008" s="272"/>
      <c r="AM1008" s="272"/>
      <c r="AN1008" s="272"/>
      <c r="AO1008" s="272"/>
      <c r="AP1008" s="272"/>
      <c r="AQ1008" s="272"/>
    </row>
    <row r="1009" spans="1:43">
      <c r="A1009" s="272">
        <v>207074</v>
      </c>
      <c r="B1009" s="252" t="s">
        <v>81</v>
      </c>
      <c r="C1009" s="272" t="s">
        <v>367</v>
      </c>
      <c r="D1009" s="272" t="s">
        <v>367</v>
      </c>
      <c r="E1009" s="272" t="s">
        <v>367</v>
      </c>
      <c r="F1009" s="272" t="s">
        <v>367</v>
      </c>
      <c r="G1009" s="272" t="s">
        <v>367</v>
      </c>
      <c r="H1009" s="272" t="s">
        <v>367</v>
      </c>
      <c r="I1009" s="272" t="s">
        <v>367</v>
      </c>
      <c r="J1009" s="272" t="s">
        <v>366</v>
      </c>
      <c r="K1009" s="272" t="s">
        <v>367</v>
      </c>
      <c r="L1009" s="272" t="s">
        <v>366</v>
      </c>
      <c r="M1009" s="272" t="s">
        <v>366</v>
      </c>
      <c r="N1009" s="272" t="s">
        <v>367</v>
      </c>
      <c r="O1009" s="272" t="s">
        <v>367</v>
      </c>
      <c r="P1009" s="272" t="s">
        <v>367</v>
      </c>
      <c r="Q1009" s="272" t="s">
        <v>367</v>
      </c>
      <c r="R1009" s="272" t="s">
        <v>367</v>
      </c>
      <c r="S1009" s="272" t="s">
        <v>367</v>
      </c>
      <c r="T1009" s="272" t="s">
        <v>367</v>
      </c>
      <c r="U1009" s="272" t="s">
        <v>367</v>
      </c>
      <c r="V1009" s="272" t="s">
        <v>367</v>
      </c>
      <c r="W1009" s="272"/>
      <c r="X1009" s="272"/>
      <c r="Y1009" s="272"/>
      <c r="Z1009" s="272"/>
      <c r="AA1009" s="272"/>
      <c r="AB1009" s="272"/>
      <c r="AC1009" s="272"/>
      <c r="AD1009" s="272"/>
      <c r="AE1009" s="272"/>
      <c r="AF1009" s="272"/>
      <c r="AG1009" s="272"/>
      <c r="AH1009" s="272"/>
      <c r="AI1009" s="272"/>
      <c r="AJ1009" s="272"/>
      <c r="AK1009" s="272"/>
      <c r="AL1009" s="272"/>
      <c r="AM1009" s="272"/>
      <c r="AN1009" s="272"/>
      <c r="AO1009" s="272"/>
      <c r="AP1009" s="272"/>
      <c r="AQ1009" s="272"/>
    </row>
    <row r="1010" spans="1:43">
      <c r="A1010" s="272">
        <v>207040</v>
      </c>
      <c r="B1010" s="252" t="s">
        <v>81</v>
      </c>
      <c r="C1010" s="272" t="s">
        <v>368</v>
      </c>
      <c r="D1010" s="272" t="s">
        <v>367</v>
      </c>
      <c r="E1010" s="272" t="s">
        <v>367</v>
      </c>
      <c r="F1010" s="272" t="s">
        <v>367</v>
      </c>
      <c r="G1010" s="272" t="s">
        <v>367</v>
      </c>
      <c r="H1010" s="272" t="s">
        <v>367</v>
      </c>
      <c r="I1010" s="272" t="s">
        <v>368</v>
      </c>
      <c r="J1010" s="272" t="s">
        <v>368</v>
      </c>
      <c r="K1010" s="272" t="s">
        <v>367</v>
      </c>
      <c r="L1010" s="272" t="s">
        <v>367</v>
      </c>
      <c r="M1010" s="272" t="s">
        <v>367</v>
      </c>
      <c r="N1010" s="272" t="s">
        <v>368</v>
      </c>
      <c r="O1010" s="272" t="s">
        <v>368</v>
      </c>
      <c r="P1010" s="272" t="s">
        <v>367</v>
      </c>
      <c r="Q1010" s="272" t="s">
        <v>367</v>
      </c>
      <c r="R1010" s="272" t="s">
        <v>367</v>
      </c>
      <c r="S1010" s="272" t="s">
        <v>366</v>
      </c>
      <c r="T1010" s="272" t="s">
        <v>367</v>
      </c>
      <c r="U1010" s="272" t="s">
        <v>367</v>
      </c>
      <c r="V1010" s="272" t="s">
        <v>367</v>
      </c>
      <c r="W1010" s="272"/>
      <c r="X1010" s="272"/>
      <c r="Y1010" s="272"/>
      <c r="Z1010" s="272"/>
      <c r="AA1010" s="272"/>
      <c r="AB1010" s="272"/>
      <c r="AC1010" s="272"/>
      <c r="AD1010" s="272"/>
      <c r="AE1010" s="272"/>
      <c r="AF1010" s="272"/>
      <c r="AG1010" s="272"/>
      <c r="AH1010" s="272"/>
      <c r="AI1010" s="272"/>
      <c r="AJ1010" s="272"/>
      <c r="AK1010" s="272"/>
      <c r="AL1010" s="272"/>
      <c r="AM1010" s="272"/>
      <c r="AN1010" s="272"/>
      <c r="AO1010" s="272"/>
      <c r="AP1010" s="272"/>
      <c r="AQ1010" s="272"/>
    </row>
    <row r="1011" spans="1:43">
      <c r="A1011" s="272">
        <v>207028</v>
      </c>
      <c r="B1011" s="252" t="s">
        <v>81</v>
      </c>
      <c r="C1011" s="272" t="s">
        <v>367</v>
      </c>
      <c r="D1011" s="272" t="s">
        <v>367</v>
      </c>
      <c r="E1011" s="272" t="s">
        <v>367</v>
      </c>
      <c r="F1011" s="272" t="s">
        <v>367</v>
      </c>
      <c r="G1011" s="272" t="s">
        <v>367</v>
      </c>
      <c r="H1011" s="272" t="s">
        <v>367</v>
      </c>
      <c r="I1011" s="272" t="s">
        <v>368</v>
      </c>
      <c r="J1011" s="272" t="s">
        <v>367</v>
      </c>
      <c r="K1011" s="272" t="s">
        <v>367</v>
      </c>
      <c r="L1011" s="272" t="s">
        <v>367</v>
      </c>
      <c r="M1011" s="272" t="s">
        <v>366</v>
      </c>
      <c r="N1011" s="272" t="s">
        <v>367</v>
      </c>
      <c r="O1011" s="272" t="s">
        <v>367</v>
      </c>
      <c r="P1011" s="272" t="s">
        <v>367</v>
      </c>
      <c r="Q1011" s="272" t="s">
        <v>367</v>
      </c>
      <c r="R1011" s="272" t="s">
        <v>367</v>
      </c>
      <c r="S1011" s="272" t="s">
        <v>367</v>
      </c>
      <c r="T1011" s="272" t="s">
        <v>366</v>
      </c>
      <c r="U1011" s="272" t="s">
        <v>368</v>
      </c>
      <c r="V1011" s="272" t="s">
        <v>366</v>
      </c>
      <c r="W1011" s="272"/>
      <c r="X1011" s="272"/>
      <c r="Y1011" s="272"/>
      <c r="Z1011" s="272"/>
      <c r="AA1011" s="272"/>
      <c r="AB1011" s="272"/>
      <c r="AC1011" s="272"/>
      <c r="AD1011" s="272"/>
      <c r="AE1011" s="272"/>
      <c r="AF1011" s="272"/>
      <c r="AG1011" s="272"/>
      <c r="AH1011" s="272"/>
      <c r="AI1011" s="272"/>
      <c r="AJ1011" s="272"/>
      <c r="AK1011" s="272"/>
      <c r="AL1011" s="272"/>
      <c r="AM1011" s="272"/>
      <c r="AN1011" s="272"/>
      <c r="AO1011" s="272"/>
      <c r="AP1011" s="272"/>
      <c r="AQ1011" s="272"/>
    </row>
    <row r="1012" spans="1:43">
      <c r="A1012" s="272">
        <v>207008</v>
      </c>
      <c r="B1012" s="252" t="s">
        <v>81</v>
      </c>
      <c r="C1012" s="272" t="s">
        <v>367</v>
      </c>
      <c r="D1012" s="272" t="s">
        <v>367</v>
      </c>
      <c r="E1012" s="272" t="s">
        <v>367</v>
      </c>
      <c r="F1012" s="272" t="s">
        <v>367</v>
      </c>
      <c r="G1012" s="272" t="s">
        <v>367</v>
      </c>
      <c r="H1012" s="272" t="s">
        <v>366</v>
      </c>
      <c r="I1012" s="272" t="s">
        <v>367</v>
      </c>
      <c r="J1012" s="272" t="s">
        <v>367</v>
      </c>
      <c r="K1012" s="272" t="s">
        <v>367</v>
      </c>
      <c r="L1012" s="272" t="s">
        <v>367</v>
      </c>
      <c r="M1012" s="272" t="s">
        <v>368</v>
      </c>
      <c r="N1012" s="272" t="s">
        <v>368</v>
      </c>
      <c r="O1012" s="272" t="s">
        <v>366</v>
      </c>
      <c r="P1012" s="272" t="s">
        <v>366</v>
      </c>
      <c r="Q1012" s="272" t="s">
        <v>368</v>
      </c>
      <c r="R1012" s="272" t="s">
        <v>367</v>
      </c>
      <c r="S1012" s="272" t="s">
        <v>367</v>
      </c>
      <c r="T1012" s="272" t="s">
        <v>367</v>
      </c>
      <c r="U1012" s="272" t="s">
        <v>367</v>
      </c>
      <c r="V1012" s="272" t="s">
        <v>367</v>
      </c>
      <c r="W1012" s="272"/>
      <c r="X1012" s="272"/>
      <c r="Y1012" s="272"/>
      <c r="Z1012" s="272"/>
      <c r="AA1012" s="272"/>
      <c r="AB1012" s="272"/>
      <c r="AC1012" s="272"/>
      <c r="AD1012" s="272"/>
      <c r="AE1012" s="272"/>
      <c r="AF1012" s="272"/>
      <c r="AG1012" s="272"/>
      <c r="AH1012" s="272"/>
      <c r="AI1012" s="272"/>
      <c r="AJ1012" s="272"/>
      <c r="AK1012" s="272"/>
      <c r="AL1012" s="272"/>
      <c r="AM1012" s="272"/>
      <c r="AN1012" s="272"/>
      <c r="AO1012" s="272"/>
      <c r="AP1012" s="272"/>
      <c r="AQ1012" s="272"/>
    </row>
    <row r="1013" spans="1:43">
      <c r="A1013" s="272">
        <v>206987</v>
      </c>
      <c r="B1013" s="252" t="s">
        <v>81</v>
      </c>
      <c r="C1013" s="272" t="s">
        <v>366</v>
      </c>
      <c r="D1013" s="272" t="s">
        <v>367</v>
      </c>
      <c r="E1013" s="272" t="s">
        <v>368</v>
      </c>
      <c r="F1013" s="272" t="s">
        <v>367</v>
      </c>
      <c r="G1013" s="272" t="s">
        <v>366</v>
      </c>
      <c r="H1013" s="272" t="s">
        <v>368</v>
      </c>
      <c r="I1013" s="272" t="s">
        <v>367</v>
      </c>
      <c r="J1013" s="272" t="s">
        <v>368</v>
      </c>
      <c r="K1013" s="272" t="s">
        <v>368</v>
      </c>
      <c r="L1013" s="272" t="s">
        <v>367</v>
      </c>
      <c r="M1013" s="272" t="s">
        <v>367</v>
      </c>
      <c r="N1013" s="272" t="s">
        <v>367</v>
      </c>
      <c r="O1013" s="272" t="s">
        <v>367</v>
      </c>
      <c r="P1013" s="272" t="s">
        <v>367</v>
      </c>
      <c r="Q1013" s="272" t="s">
        <v>367</v>
      </c>
      <c r="R1013" s="272" t="s">
        <v>367</v>
      </c>
      <c r="S1013" s="272" t="s">
        <v>368</v>
      </c>
      <c r="T1013" s="272" t="s">
        <v>367</v>
      </c>
      <c r="U1013" s="272" t="s">
        <v>367</v>
      </c>
      <c r="V1013" s="272" t="s">
        <v>367</v>
      </c>
      <c r="W1013" s="272"/>
      <c r="X1013" s="272"/>
      <c r="Y1013" s="272"/>
      <c r="Z1013" s="272"/>
      <c r="AA1013" s="272"/>
      <c r="AB1013" s="272"/>
      <c r="AC1013" s="272"/>
      <c r="AD1013" s="272"/>
      <c r="AE1013" s="272"/>
      <c r="AF1013" s="272"/>
      <c r="AG1013" s="272"/>
      <c r="AH1013" s="272"/>
      <c r="AI1013" s="272"/>
      <c r="AJ1013" s="272"/>
      <c r="AK1013" s="272"/>
      <c r="AL1013" s="272"/>
      <c r="AM1013" s="272"/>
      <c r="AN1013" s="272"/>
      <c r="AO1013" s="272"/>
      <c r="AP1013" s="272"/>
      <c r="AQ1013" s="272"/>
    </row>
    <row r="1014" spans="1:43">
      <c r="A1014" s="272">
        <v>206978</v>
      </c>
      <c r="B1014" s="252" t="s">
        <v>81</v>
      </c>
      <c r="C1014" s="272" t="s">
        <v>367</v>
      </c>
      <c r="D1014" s="272" t="s">
        <v>367</v>
      </c>
      <c r="E1014" s="272" t="s">
        <v>367</v>
      </c>
      <c r="F1014" s="272" t="s">
        <v>367</v>
      </c>
      <c r="G1014" s="272" t="s">
        <v>366</v>
      </c>
      <c r="H1014" s="272" t="s">
        <v>366</v>
      </c>
      <c r="I1014" s="272" t="s">
        <v>368</v>
      </c>
      <c r="J1014" s="272" t="s">
        <v>367</v>
      </c>
      <c r="K1014" s="272" t="s">
        <v>367</v>
      </c>
      <c r="L1014" s="272" t="s">
        <v>367</v>
      </c>
      <c r="M1014" s="272" t="s">
        <v>366</v>
      </c>
      <c r="N1014" s="272" t="s">
        <v>368</v>
      </c>
      <c r="O1014" s="272" t="s">
        <v>368</v>
      </c>
      <c r="P1014" s="272" t="s">
        <v>366</v>
      </c>
      <c r="Q1014" s="272" t="s">
        <v>366</v>
      </c>
      <c r="R1014" s="272" t="s">
        <v>366</v>
      </c>
      <c r="S1014" s="272" t="s">
        <v>368</v>
      </c>
      <c r="T1014" s="272" t="s">
        <v>366</v>
      </c>
      <c r="U1014" s="272" t="s">
        <v>368</v>
      </c>
      <c r="V1014" s="272" t="s">
        <v>366</v>
      </c>
      <c r="W1014" s="272"/>
      <c r="X1014" s="272"/>
      <c r="Y1014" s="272"/>
      <c r="Z1014" s="272"/>
      <c r="AA1014" s="272"/>
      <c r="AB1014" s="272"/>
      <c r="AC1014" s="272"/>
      <c r="AD1014" s="272"/>
      <c r="AE1014" s="272"/>
      <c r="AF1014" s="272"/>
      <c r="AG1014" s="272"/>
      <c r="AH1014" s="272"/>
      <c r="AI1014" s="272"/>
      <c r="AJ1014" s="272"/>
      <c r="AK1014" s="272"/>
      <c r="AL1014" s="272"/>
      <c r="AM1014" s="272"/>
      <c r="AN1014" s="272"/>
      <c r="AO1014" s="272"/>
      <c r="AP1014" s="272"/>
      <c r="AQ1014" s="272"/>
    </row>
    <row r="1015" spans="1:43">
      <c r="A1015" s="272">
        <v>206962</v>
      </c>
      <c r="B1015" s="252" t="s">
        <v>81</v>
      </c>
      <c r="C1015" s="272" t="s">
        <v>367</v>
      </c>
      <c r="D1015" s="272" t="s">
        <v>367</v>
      </c>
      <c r="E1015" s="272" t="s">
        <v>367</v>
      </c>
      <c r="F1015" s="272" t="s">
        <v>367</v>
      </c>
      <c r="G1015" s="272" t="s">
        <v>367</v>
      </c>
      <c r="H1015" s="272" t="s">
        <v>367</v>
      </c>
      <c r="I1015" s="272" t="s">
        <v>367</v>
      </c>
      <c r="J1015" s="272" t="s">
        <v>367</v>
      </c>
      <c r="K1015" s="272" t="s">
        <v>367</v>
      </c>
      <c r="L1015" s="272" t="s">
        <v>367</v>
      </c>
      <c r="M1015" s="272" t="s">
        <v>366</v>
      </c>
      <c r="N1015" s="272" t="s">
        <v>368</v>
      </c>
      <c r="O1015" s="272" t="s">
        <v>366</v>
      </c>
      <c r="P1015" s="272" t="s">
        <v>366</v>
      </c>
      <c r="Q1015" s="272" t="s">
        <v>367</v>
      </c>
      <c r="R1015" s="272" t="s">
        <v>367</v>
      </c>
      <c r="S1015" s="272" t="s">
        <v>367</v>
      </c>
      <c r="T1015" s="272" t="s">
        <v>367</v>
      </c>
      <c r="U1015" s="272" t="s">
        <v>367</v>
      </c>
      <c r="V1015" s="272" t="s">
        <v>367</v>
      </c>
      <c r="W1015" s="272"/>
      <c r="X1015" s="272"/>
      <c r="Y1015" s="272"/>
      <c r="Z1015" s="272"/>
      <c r="AA1015" s="272"/>
      <c r="AB1015" s="272"/>
      <c r="AC1015" s="272"/>
      <c r="AD1015" s="272"/>
      <c r="AE1015" s="272"/>
      <c r="AF1015" s="272"/>
      <c r="AG1015" s="272"/>
      <c r="AH1015" s="272"/>
      <c r="AI1015" s="272"/>
      <c r="AJ1015" s="272"/>
      <c r="AK1015" s="272"/>
      <c r="AL1015" s="272"/>
      <c r="AM1015" s="272"/>
      <c r="AN1015" s="272"/>
      <c r="AO1015" s="272"/>
      <c r="AP1015" s="272"/>
      <c r="AQ1015" s="272"/>
    </row>
    <row r="1016" spans="1:43">
      <c r="A1016" s="272">
        <v>206938</v>
      </c>
      <c r="B1016" s="252" t="s">
        <v>81</v>
      </c>
      <c r="C1016" s="272" t="s">
        <v>367</v>
      </c>
      <c r="D1016" s="272" t="s">
        <v>368</v>
      </c>
      <c r="E1016" s="272" t="s">
        <v>367</v>
      </c>
      <c r="F1016" s="272" t="s">
        <v>367</v>
      </c>
      <c r="G1016" s="272" t="s">
        <v>367</v>
      </c>
      <c r="H1016" s="272" t="s">
        <v>367</v>
      </c>
      <c r="I1016" s="272" t="s">
        <v>367</v>
      </c>
      <c r="J1016" s="272" t="s">
        <v>367</v>
      </c>
      <c r="K1016" s="272" t="s">
        <v>368</v>
      </c>
      <c r="L1016" s="272" t="s">
        <v>367</v>
      </c>
      <c r="M1016" s="272" t="s">
        <v>367</v>
      </c>
      <c r="N1016" s="272" t="s">
        <v>368</v>
      </c>
      <c r="O1016" s="272" t="s">
        <v>366</v>
      </c>
      <c r="P1016" s="272" t="s">
        <v>367</v>
      </c>
      <c r="Q1016" s="272" t="s">
        <v>368</v>
      </c>
      <c r="R1016" s="272" t="s">
        <v>366</v>
      </c>
      <c r="S1016" s="272" t="s">
        <v>366</v>
      </c>
      <c r="T1016" s="272" t="s">
        <v>366</v>
      </c>
      <c r="U1016" s="272" t="s">
        <v>366</v>
      </c>
      <c r="V1016" s="272" t="s">
        <v>366</v>
      </c>
      <c r="W1016" s="272"/>
      <c r="X1016" s="272"/>
      <c r="Y1016" s="272"/>
      <c r="Z1016" s="272"/>
      <c r="AA1016" s="272"/>
      <c r="AB1016" s="272"/>
      <c r="AC1016" s="272"/>
      <c r="AD1016" s="272"/>
      <c r="AE1016" s="272"/>
      <c r="AF1016" s="272"/>
      <c r="AG1016" s="272"/>
      <c r="AH1016" s="272"/>
      <c r="AI1016" s="272"/>
      <c r="AJ1016" s="272"/>
      <c r="AK1016" s="272"/>
      <c r="AL1016" s="272"/>
      <c r="AM1016" s="272"/>
      <c r="AN1016" s="272"/>
      <c r="AO1016" s="272"/>
      <c r="AP1016" s="272"/>
      <c r="AQ1016" s="272"/>
    </row>
    <row r="1017" spans="1:43">
      <c r="A1017" s="272">
        <v>206925</v>
      </c>
      <c r="B1017" s="252" t="s">
        <v>81</v>
      </c>
      <c r="C1017" s="272" t="s">
        <v>367</v>
      </c>
      <c r="D1017" s="272" t="s">
        <v>367</v>
      </c>
      <c r="E1017" s="272" t="s">
        <v>367</v>
      </c>
      <c r="F1017" s="272" t="s">
        <v>367</v>
      </c>
      <c r="G1017" s="272" t="s">
        <v>367</v>
      </c>
      <c r="H1017" s="272" t="s">
        <v>367</v>
      </c>
      <c r="I1017" s="272" t="s">
        <v>367</v>
      </c>
      <c r="J1017" s="272" t="s">
        <v>368</v>
      </c>
      <c r="K1017" s="272" t="s">
        <v>367</v>
      </c>
      <c r="L1017" s="272" t="s">
        <v>368</v>
      </c>
      <c r="M1017" s="272" t="s">
        <v>367</v>
      </c>
      <c r="N1017" s="272" t="s">
        <v>366</v>
      </c>
      <c r="O1017" s="272" t="s">
        <v>367</v>
      </c>
      <c r="P1017" s="272" t="s">
        <v>366</v>
      </c>
      <c r="Q1017" s="272" t="s">
        <v>368</v>
      </c>
      <c r="R1017" s="272" t="s">
        <v>366</v>
      </c>
      <c r="S1017" s="272" t="s">
        <v>367</v>
      </c>
      <c r="T1017" s="272" t="s">
        <v>366</v>
      </c>
      <c r="U1017" s="272" t="s">
        <v>367</v>
      </c>
      <c r="V1017" s="272" t="s">
        <v>367</v>
      </c>
      <c r="W1017" s="272"/>
      <c r="X1017" s="272"/>
      <c r="Y1017" s="272"/>
      <c r="Z1017" s="272"/>
      <c r="AA1017" s="272"/>
      <c r="AB1017" s="272"/>
      <c r="AC1017" s="272"/>
      <c r="AD1017" s="272"/>
      <c r="AE1017" s="272"/>
      <c r="AF1017" s="272"/>
      <c r="AG1017" s="272"/>
      <c r="AH1017" s="272"/>
      <c r="AI1017" s="272"/>
      <c r="AJ1017" s="272"/>
      <c r="AK1017" s="272"/>
      <c r="AL1017" s="272"/>
      <c r="AM1017" s="272"/>
      <c r="AN1017" s="272"/>
      <c r="AO1017" s="272"/>
      <c r="AP1017" s="272"/>
      <c r="AQ1017" s="272"/>
    </row>
    <row r="1018" spans="1:43">
      <c r="A1018" s="272">
        <v>206895</v>
      </c>
      <c r="B1018" s="252" t="s">
        <v>81</v>
      </c>
      <c r="C1018" s="272" t="s">
        <v>367</v>
      </c>
      <c r="D1018" s="272" t="s">
        <v>368</v>
      </c>
      <c r="E1018" s="272" t="s">
        <v>368</v>
      </c>
      <c r="F1018" s="272" t="s">
        <v>367</v>
      </c>
      <c r="G1018" s="272" t="s">
        <v>366</v>
      </c>
      <c r="H1018" s="272" t="s">
        <v>368</v>
      </c>
      <c r="I1018" s="272" t="s">
        <v>368</v>
      </c>
      <c r="J1018" s="272" t="s">
        <v>366</v>
      </c>
      <c r="K1018" s="272" t="s">
        <v>366</v>
      </c>
      <c r="L1018" s="272" t="s">
        <v>367</v>
      </c>
      <c r="M1018" s="272" t="s">
        <v>368</v>
      </c>
      <c r="N1018" s="272" t="s">
        <v>367</v>
      </c>
      <c r="O1018" s="272" t="s">
        <v>366</v>
      </c>
      <c r="P1018" s="272" t="s">
        <v>367</v>
      </c>
      <c r="Q1018" s="272" t="s">
        <v>368</v>
      </c>
      <c r="R1018" s="272" t="s">
        <v>367</v>
      </c>
      <c r="S1018" s="272" t="s">
        <v>367</v>
      </c>
      <c r="T1018" s="272" t="s">
        <v>367</v>
      </c>
      <c r="U1018" s="272" t="s">
        <v>368</v>
      </c>
      <c r="V1018" s="272" t="s">
        <v>367</v>
      </c>
      <c r="W1018" s="272"/>
      <c r="X1018" s="272"/>
      <c r="Y1018" s="272"/>
      <c r="Z1018" s="272"/>
      <c r="AA1018" s="272"/>
      <c r="AB1018" s="272"/>
      <c r="AC1018" s="272"/>
      <c r="AD1018" s="272"/>
      <c r="AE1018" s="272"/>
      <c r="AF1018" s="272"/>
      <c r="AG1018" s="272"/>
      <c r="AH1018" s="272"/>
      <c r="AI1018" s="272"/>
      <c r="AJ1018" s="272"/>
      <c r="AK1018" s="272"/>
      <c r="AL1018" s="272"/>
      <c r="AM1018" s="272"/>
      <c r="AN1018" s="272"/>
      <c r="AO1018" s="272"/>
      <c r="AP1018" s="272"/>
      <c r="AQ1018" s="272"/>
    </row>
    <row r="1019" spans="1:43">
      <c r="A1019" s="272">
        <v>206859</v>
      </c>
      <c r="B1019" s="252" t="s">
        <v>81</v>
      </c>
      <c r="C1019" s="272" t="s">
        <v>367</v>
      </c>
      <c r="D1019" s="272" t="s">
        <v>367</v>
      </c>
      <c r="E1019" s="272" t="s">
        <v>367</v>
      </c>
      <c r="F1019" s="272" t="s">
        <v>367</v>
      </c>
      <c r="G1019" s="272" t="s">
        <v>368</v>
      </c>
      <c r="H1019" s="272" t="s">
        <v>367</v>
      </c>
      <c r="I1019" s="272" t="s">
        <v>367</v>
      </c>
      <c r="J1019" s="272" t="s">
        <v>366</v>
      </c>
      <c r="K1019" s="272" t="s">
        <v>368</v>
      </c>
      <c r="L1019" s="272" t="s">
        <v>367</v>
      </c>
      <c r="M1019" s="272" t="s">
        <v>366</v>
      </c>
      <c r="N1019" s="272" t="s">
        <v>367</v>
      </c>
      <c r="O1019" s="272" t="s">
        <v>366</v>
      </c>
      <c r="P1019" s="272" t="s">
        <v>367</v>
      </c>
      <c r="Q1019" s="272" t="s">
        <v>366</v>
      </c>
      <c r="R1019" s="272" t="s">
        <v>367</v>
      </c>
      <c r="S1019" s="272" t="s">
        <v>366</v>
      </c>
      <c r="T1019" s="272" t="s">
        <v>366</v>
      </c>
      <c r="U1019" s="272" t="s">
        <v>368</v>
      </c>
      <c r="V1019" s="272" t="s">
        <v>366</v>
      </c>
      <c r="W1019" s="272"/>
      <c r="X1019" s="272"/>
      <c r="Y1019" s="272"/>
      <c r="Z1019" s="272"/>
      <c r="AA1019" s="272"/>
      <c r="AB1019" s="272"/>
      <c r="AC1019" s="272"/>
      <c r="AD1019" s="272"/>
      <c r="AE1019" s="272"/>
      <c r="AF1019" s="272"/>
      <c r="AG1019" s="272"/>
      <c r="AH1019" s="272"/>
      <c r="AI1019" s="272"/>
      <c r="AJ1019" s="272"/>
      <c r="AK1019" s="272"/>
      <c r="AL1019" s="272"/>
      <c r="AM1019" s="272"/>
      <c r="AN1019" s="272"/>
      <c r="AO1019" s="272"/>
      <c r="AP1019" s="272"/>
      <c r="AQ1019" s="272"/>
    </row>
    <row r="1020" spans="1:43">
      <c r="A1020" s="272">
        <v>206856</v>
      </c>
      <c r="B1020" s="252" t="s">
        <v>81</v>
      </c>
      <c r="C1020" s="272" t="s">
        <v>366</v>
      </c>
      <c r="D1020" s="272" t="s">
        <v>368</v>
      </c>
      <c r="E1020" s="272" t="s">
        <v>366</v>
      </c>
      <c r="F1020" s="272" t="s">
        <v>368</v>
      </c>
      <c r="G1020" s="272" t="s">
        <v>366</v>
      </c>
      <c r="H1020" s="272" t="s">
        <v>367</v>
      </c>
      <c r="I1020" s="272" t="s">
        <v>366</v>
      </c>
      <c r="J1020" s="272" t="s">
        <v>366</v>
      </c>
      <c r="K1020" s="272" t="s">
        <v>366</v>
      </c>
      <c r="L1020" s="272" t="s">
        <v>368</v>
      </c>
      <c r="M1020" s="272" t="s">
        <v>368</v>
      </c>
      <c r="N1020" s="272" t="s">
        <v>368</v>
      </c>
      <c r="O1020" s="272" t="s">
        <v>367</v>
      </c>
      <c r="P1020" s="272" t="s">
        <v>368</v>
      </c>
      <c r="Q1020" s="272" t="s">
        <v>367</v>
      </c>
      <c r="R1020" s="272" t="s">
        <v>367</v>
      </c>
      <c r="S1020" s="272" t="s">
        <v>367</v>
      </c>
      <c r="T1020" s="272" t="s">
        <v>367</v>
      </c>
      <c r="U1020" s="272" t="s">
        <v>367</v>
      </c>
      <c r="V1020" s="272" t="s">
        <v>367</v>
      </c>
      <c r="W1020" s="272"/>
      <c r="X1020" s="272"/>
      <c r="Y1020" s="272"/>
      <c r="Z1020" s="272"/>
      <c r="AA1020" s="272"/>
      <c r="AB1020" s="272"/>
      <c r="AC1020" s="272"/>
      <c r="AD1020" s="272"/>
      <c r="AE1020" s="272"/>
      <c r="AF1020" s="272"/>
      <c r="AG1020" s="272"/>
      <c r="AH1020" s="272"/>
      <c r="AI1020" s="272"/>
      <c r="AJ1020" s="272"/>
      <c r="AK1020" s="272"/>
      <c r="AL1020" s="272"/>
      <c r="AM1020" s="272"/>
      <c r="AN1020" s="272"/>
      <c r="AO1020" s="272"/>
      <c r="AP1020" s="272"/>
      <c r="AQ1020" s="272"/>
    </row>
    <row r="1021" spans="1:43">
      <c r="A1021" s="272">
        <v>206839</v>
      </c>
      <c r="B1021" s="252" t="s">
        <v>81</v>
      </c>
      <c r="C1021" s="272" t="s">
        <v>368</v>
      </c>
      <c r="D1021" s="272" t="s">
        <v>367</v>
      </c>
      <c r="E1021" s="272" t="s">
        <v>368</v>
      </c>
      <c r="F1021" s="272" t="s">
        <v>368</v>
      </c>
      <c r="G1021" s="272" t="s">
        <v>367</v>
      </c>
      <c r="H1021" s="272" t="s">
        <v>367</v>
      </c>
      <c r="I1021" s="272" t="s">
        <v>368</v>
      </c>
      <c r="J1021" s="272" t="s">
        <v>366</v>
      </c>
      <c r="K1021" s="272" t="s">
        <v>367</v>
      </c>
      <c r="L1021" s="272" t="s">
        <v>368</v>
      </c>
      <c r="M1021" s="272" t="s">
        <v>367</v>
      </c>
      <c r="N1021" s="272" t="s">
        <v>366</v>
      </c>
      <c r="O1021" s="272" t="s">
        <v>368</v>
      </c>
      <c r="P1021" s="272" t="s">
        <v>367</v>
      </c>
      <c r="Q1021" s="272" t="s">
        <v>366</v>
      </c>
      <c r="R1021" s="272" t="s">
        <v>367</v>
      </c>
      <c r="S1021" s="272" t="s">
        <v>367</v>
      </c>
      <c r="T1021" s="272" t="s">
        <v>367</v>
      </c>
      <c r="U1021" s="272" t="s">
        <v>368</v>
      </c>
      <c r="V1021" s="272" t="s">
        <v>367</v>
      </c>
      <c r="W1021" s="272"/>
      <c r="X1021" s="272"/>
      <c r="Y1021" s="272"/>
      <c r="Z1021" s="272"/>
      <c r="AA1021" s="272"/>
      <c r="AB1021" s="272"/>
      <c r="AC1021" s="272"/>
      <c r="AD1021" s="272"/>
      <c r="AE1021" s="272"/>
      <c r="AF1021" s="272"/>
      <c r="AG1021" s="272"/>
      <c r="AH1021" s="272"/>
      <c r="AI1021" s="272"/>
      <c r="AJ1021" s="272"/>
      <c r="AK1021" s="272"/>
      <c r="AL1021" s="272"/>
      <c r="AM1021" s="272"/>
      <c r="AN1021" s="272"/>
      <c r="AO1021" s="272"/>
      <c r="AP1021" s="272"/>
      <c r="AQ1021" s="272"/>
    </row>
    <row r="1022" spans="1:43">
      <c r="A1022" s="272">
        <v>206829</v>
      </c>
      <c r="B1022" s="252" t="s">
        <v>81</v>
      </c>
      <c r="C1022" s="272" t="s">
        <v>367</v>
      </c>
      <c r="D1022" s="272" t="s">
        <v>367</v>
      </c>
      <c r="E1022" s="272" t="s">
        <v>367</v>
      </c>
      <c r="F1022" s="272" t="s">
        <v>367</v>
      </c>
      <c r="G1022" s="272" t="s">
        <v>367</v>
      </c>
      <c r="H1022" s="272" t="s">
        <v>368</v>
      </c>
      <c r="I1022" s="272" t="s">
        <v>367</v>
      </c>
      <c r="J1022" s="272" t="s">
        <v>366</v>
      </c>
      <c r="K1022" s="272" t="s">
        <v>366</v>
      </c>
      <c r="L1022" s="272" t="s">
        <v>367</v>
      </c>
      <c r="M1022" s="272" t="s">
        <v>366</v>
      </c>
      <c r="N1022" s="272" t="s">
        <v>366</v>
      </c>
      <c r="O1022" s="272" t="s">
        <v>366</v>
      </c>
      <c r="P1022" s="272" t="s">
        <v>367</v>
      </c>
      <c r="Q1022" s="272" t="s">
        <v>367</v>
      </c>
      <c r="R1022" s="272" t="s">
        <v>367</v>
      </c>
      <c r="S1022" s="272" t="s">
        <v>367</v>
      </c>
      <c r="T1022" s="272" t="s">
        <v>366</v>
      </c>
      <c r="U1022" s="272" t="s">
        <v>367</v>
      </c>
      <c r="V1022" s="272" t="s">
        <v>367</v>
      </c>
      <c r="W1022" s="272"/>
      <c r="X1022" s="272"/>
      <c r="Y1022" s="272"/>
      <c r="Z1022" s="272"/>
      <c r="AA1022" s="272"/>
      <c r="AB1022" s="272"/>
      <c r="AC1022" s="272"/>
      <c r="AD1022" s="272"/>
      <c r="AE1022" s="272"/>
      <c r="AF1022" s="272"/>
      <c r="AG1022" s="272"/>
      <c r="AH1022" s="272"/>
      <c r="AI1022" s="272"/>
      <c r="AJ1022" s="272"/>
      <c r="AK1022" s="272"/>
      <c r="AL1022" s="272"/>
      <c r="AM1022" s="272"/>
      <c r="AN1022" s="272"/>
      <c r="AO1022" s="272"/>
      <c r="AP1022" s="272"/>
      <c r="AQ1022" s="272"/>
    </row>
    <row r="1023" spans="1:43">
      <c r="A1023" s="272">
        <v>206821</v>
      </c>
      <c r="B1023" s="252" t="s">
        <v>81</v>
      </c>
      <c r="C1023" s="272" t="s">
        <v>368</v>
      </c>
      <c r="D1023" s="272" t="s">
        <v>367</v>
      </c>
      <c r="E1023" s="272" t="s">
        <v>367</v>
      </c>
      <c r="F1023" s="272" t="s">
        <v>367</v>
      </c>
      <c r="G1023" s="272" t="s">
        <v>367</v>
      </c>
      <c r="H1023" s="272" t="s">
        <v>367</v>
      </c>
      <c r="I1023" s="272" t="s">
        <v>367</v>
      </c>
      <c r="J1023" s="272" t="s">
        <v>366</v>
      </c>
      <c r="K1023" s="272" t="s">
        <v>367</v>
      </c>
      <c r="L1023" s="272" t="s">
        <v>366</v>
      </c>
      <c r="M1023" s="272" t="s">
        <v>368</v>
      </c>
      <c r="N1023" s="272" t="s">
        <v>368</v>
      </c>
      <c r="O1023" s="272" t="s">
        <v>368</v>
      </c>
      <c r="P1023" s="272" t="s">
        <v>368</v>
      </c>
      <c r="Q1023" s="272" t="s">
        <v>367</v>
      </c>
      <c r="R1023" s="272" t="s">
        <v>366</v>
      </c>
      <c r="S1023" s="272" t="s">
        <v>366</v>
      </c>
      <c r="T1023" s="272" t="s">
        <v>368</v>
      </c>
      <c r="U1023" s="272" t="s">
        <v>366</v>
      </c>
      <c r="V1023" s="272" t="s">
        <v>367</v>
      </c>
      <c r="W1023" s="272"/>
      <c r="X1023" s="272"/>
      <c r="Y1023" s="272"/>
      <c r="Z1023" s="272"/>
      <c r="AA1023" s="272"/>
      <c r="AB1023" s="272"/>
      <c r="AC1023" s="272"/>
      <c r="AD1023" s="272"/>
      <c r="AE1023" s="272"/>
      <c r="AF1023" s="272"/>
      <c r="AG1023" s="272"/>
      <c r="AH1023" s="272"/>
      <c r="AI1023" s="272"/>
      <c r="AJ1023" s="272"/>
      <c r="AK1023" s="272"/>
      <c r="AL1023" s="272"/>
      <c r="AM1023" s="272"/>
      <c r="AN1023" s="272"/>
      <c r="AO1023" s="272"/>
      <c r="AP1023" s="272"/>
      <c r="AQ1023" s="272"/>
    </row>
    <row r="1024" spans="1:43">
      <c r="A1024" s="272">
        <v>206793</v>
      </c>
      <c r="B1024" s="252" t="s">
        <v>81</v>
      </c>
      <c r="C1024" s="272" t="s">
        <v>366</v>
      </c>
      <c r="D1024" s="272" t="s">
        <v>367</v>
      </c>
      <c r="E1024" s="272" t="s">
        <v>367</v>
      </c>
      <c r="F1024" s="272" t="s">
        <v>367</v>
      </c>
      <c r="G1024" s="272" t="s">
        <v>367</v>
      </c>
      <c r="H1024" s="272" t="s">
        <v>367</v>
      </c>
      <c r="I1024" s="272" t="s">
        <v>367</v>
      </c>
      <c r="J1024" s="272" t="s">
        <v>367</v>
      </c>
      <c r="K1024" s="272" t="s">
        <v>366</v>
      </c>
      <c r="L1024" s="272" t="s">
        <v>366</v>
      </c>
      <c r="M1024" s="272" t="s">
        <v>366</v>
      </c>
      <c r="N1024" s="272" t="s">
        <v>366</v>
      </c>
      <c r="O1024" s="272" t="s">
        <v>366</v>
      </c>
      <c r="P1024" s="272" t="s">
        <v>367</v>
      </c>
      <c r="Q1024" s="272" t="s">
        <v>366</v>
      </c>
      <c r="R1024" s="272" t="s">
        <v>367</v>
      </c>
      <c r="S1024" s="272" t="s">
        <v>366</v>
      </c>
      <c r="T1024" s="272" t="s">
        <v>366</v>
      </c>
      <c r="U1024" s="272" t="s">
        <v>367</v>
      </c>
      <c r="V1024" s="272" t="s">
        <v>366</v>
      </c>
      <c r="W1024" s="272"/>
      <c r="X1024" s="272"/>
      <c r="Y1024" s="272"/>
      <c r="Z1024" s="272"/>
      <c r="AA1024" s="272"/>
      <c r="AB1024" s="272"/>
      <c r="AC1024" s="272"/>
      <c r="AD1024" s="272"/>
      <c r="AE1024" s="272"/>
      <c r="AF1024" s="272"/>
      <c r="AG1024" s="272"/>
      <c r="AH1024" s="272"/>
      <c r="AI1024" s="272"/>
      <c r="AJ1024" s="272"/>
      <c r="AK1024" s="272"/>
      <c r="AL1024" s="272"/>
      <c r="AM1024" s="272"/>
      <c r="AN1024" s="272"/>
      <c r="AO1024" s="272"/>
      <c r="AP1024" s="272"/>
      <c r="AQ1024" s="272"/>
    </row>
    <row r="1025" spans="1:43">
      <c r="A1025" s="272">
        <v>206771</v>
      </c>
      <c r="B1025" s="252" t="s">
        <v>81</v>
      </c>
      <c r="C1025" s="272" t="s">
        <v>367</v>
      </c>
      <c r="D1025" s="272" t="s">
        <v>367</v>
      </c>
      <c r="E1025" s="272" t="s">
        <v>367</v>
      </c>
      <c r="F1025" s="272" t="s">
        <v>367</v>
      </c>
      <c r="G1025" s="272" t="s">
        <v>367</v>
      </c>
      <c r="H1025" s="272" t="s">
        <v>367</v>
      </c>
      <c r="I1025" s="272" t="s">
        <v>367</v>
      </c>
      <c r="J1025" s="272" t="s">
        <v>367</v>
      </c>
      <c r="K1025" s="272" t="s">
        <v>367</v>
      </c>
      <c r="L1025" s="272" t="s">
        <v>367</v>
      </c>
      <c r="M1025" s="272" t="s">
        <v>366</v>
      </c>
      <c r="N1025" s="272" t="s">
        <v>367</v>
      </c>
      <c r="O1025" s="272" t="s">
        <v>366</v>
      </c>
      <c r="P1025" s="272" t="s">
        <v>367</v>
      </c>
      <c r="Q1025" s="272" t="s">
        <v>366</v>
      </c>
      <c r="R1025" s="272" t="s">
        <v>367</v>
      </c>
      <c r="S1025" s="272" t="s">
        <v>367</v>
      </c>
      <c r="T1025" s="272" t="s">
        <v>367</v>
      </c>
      <c r="U1025" s="272" t="s">
        <v>367</v>
      </c>
      <c r="V1025" s="272" t="s">
        <v>367</v>
      </c>
      <c r="W1025" s="272"/>
      <c r="X1025" s="272"/>
      <c r="Y1025" s="272"/>
      <c r="Z1025" s="272"/>
      <c r="AA1025" s="272"/>
      <c r="AB1025" s="272"/>
      <c r="AC1025" s="272"/>
      <c r="AD1025" s="272"/>
      <c r="AE1025" s="272"/>
      <c r="AF1025" s="272"/>
      <c r="AG1025" s="272"/>
      <c r="AH1025" s="272"/>
      <c r="AI1025" s="272"/>
      <c r="AJ1025" s="272"/>
      <c r="AK1025" s="272"/>
      <c r="AL1025" s="272"/>
      <c r="AM1025" s="272"/>
      <c r="AN1025" s="272"/>
      <c r="AO1025" s="272"/>
      <c r="AP1025" s="272"/>
      <c r="AQ1025" s="272"/>
    </row>
    <row r="1026" spans="1:43">
      <c r="A1026" s="272">
        <v>206703</v>
      </c>
      <c r="B1026" s="252" t="s">
        <v>81</v>
      </c>
      <c r="C1026" s="272" t="s">
        <v>367</v>
      </c>
      <c r="D1026" s="272" t="s">
        <v>368</v>
      </c>
      <c r="E1026" s="272" t="s">
        <v>366</v>
      </c>
      <c r="F1026" s="272" t="s">
        <v>367</v>
      </c>
      <c r="G1026" s="272" t="s">
        <v>367</v>
      </c>
      <c r="H1026" s="272" t="s">
        <v>368</v>
      </c>
      <c r="I1026" s="272" t="s">
        <v>368</v>
      </c>
      <c r="J1026" s="272" t="s">
        <v>366</v>
      </c>
      <c r="K1026" s="272" t="s">
        <v>366</v>
      </c>
      <c r="L1026" s="272" t="s">
        <v>366</v>
      </c>
      <c r="M1026" s="272" t="s">
        <v>368</v>
      </c>
      <c r="N1026" s="272" t="s">
        <v>368</v>
      </c>
      <c r="O1026" s="272" t="s">
        <v>368</v>
      </c>
      <c r="P1026" s="272" t="s">
        <v>367</v>
      </c>
      <c r="Q1026" s="272" t="s">
        <v>367</v>
      </c>
      <c r="R1026" s="272" t="s">
        <v>367</v>
      </c>
      <c r="S1026" s="272" t="s">
        <v>368</v>
      </c>
      <c r="T1026" s="272" t="s">
        <v>368</v>
      </c>
      <c r="U1026" s="272" t="s">
        <v>368</v>
      </c>
      <c r="V1026" s="272" t="s">
        <v>368</v>
      </c>
      <c r="W1026" s="272"/>
      <c r="X1026" s="272"/>
      <c r="Y1026" s="272"/>
      <c r="Z1026" s="272"/>
      <c r="AA1026" s="272"/>
      <c r="AB1026" s="272"/>
      <c r="AC1026" s="272"/>
      <c r="AD1026" s="272"/>
      <c r="AE1026" s="272"/>
      <c r="AF1026" s="272"/>
      <c r="AG1026" s="272"/>
      <c r="AH1026" s="272"/>
      <c r="AI1026" s="272"/>
      <c r="AJ1026" s="272"/>
      <c r="AK1026" s="272"/>
      <c r="AL1026" s="272"/>
      <c r="AM1026" s="272"/>
      <c r="AN1026" s="272"/>
      <c r="AO1026" s="272"/>
      <c r="AP1026" s="272"/>
      <c r="AQ1026" s="272"/>
    </row>
    <row r="1027" spans="1:43">
      <c r="A1027" s="272">
        <v>206646</v>
      </c>
      <c r="B1027" s="252" t="s">
        <v>81</v>
      </c>
      <c r="C1027" s="272" t="s">
        <v>368</v>
      </c>
      <c r="D1027" s="272" t="s">
        <v>367</v>
      </c>
      <c r="E1027" s="272" t="s">
        <v>366</v>
      </c>
      <c r="F1027" s="272" t="s">
        <v>367</v>
      </c>
      <c r="G1027" s="272" t="s">
        <v>368</v>
      </c>
      <c r="H1027" s="272" t="s">
        <v>368</v>
      </c>
      <c r="I1027" s="272" t="s">
        <v>366</v>
      </c>
      <c r="J1027" s="272" t="s">
        <v>366</v>
      </c>
      <c r="K1027" s="272" t="s">
        <v>368</v>
      </c>
      <c r="L1027" s="272" t="s">
        <v>367</v>
      </c>
      <c r="M1027" s="272" t="s">
        <v>368</v>
      </c>
      <c r="N1027" s="272" t="s">
        <v>368</v>
      </c>
      <c r="O1027" s="272" t="s">
        <v>366</v>
      </c>
      <c r="P1027" s="272" t="s">
        <v>368</v>
      </c>
      <c r="Q1027" s="272" t="s">
        <v>368</v>
      </c>
      <c r="R1027" s="272" t="s">
        <v>368</v>
      </c>
      <c r="S1027" s="272" t="s">
        <v>368</v>
      </c>
      <c r="T1027" s="272" t="s">
        <v>367</v>
      </c>
      <c r="U1027" s="272" t="s">
        <v>368</v>
      </c>
      <c r="V1027" s="272" t="s">
        <v>367</v>
      </c>
      <c r="W1027" s="272"/>
      <c r="X1027" s="272"/>
      <c r="Y1027" s="272"/>
      <c r="Z1027" s="272"/>
      <c r="AA1027" s="272"/>
      <c r="AB1027" s="272"/>
      <c r="AC1027" s="272"/>
      <c r="AD1027" s="272"/>
      <c r="AE1027" s="272"/>
      <c r="AF1027" s="272"/>
      <c r="AG1027" s="272"/>
      <c r="AH1027" s="272"/>
      <c r="AI1027" s="272"/>
      <c r="AJ1027" s="272"/>
      <c r="AK1027" s="272"/>
      <c r="AL1027" s="272"/>
      <c r="AM1027" s="272"/>
      <c r="AN1027" s="272"/>
      <c r="AO1027" s="272"/>
      <c r="AP1027" s="272"/>
      <c r="AQ1027" s="272"/>
    </row>
    <row r="1028" spans="1:43">
      <c r="A1028" s="272">
        <v>206635</v>
      </c>
      <c r="B1028" s="252" t="s">
        <v>81</v>
      </c>
      <c r="C1028" s="272" t="s">
        <v>367</v>
      </c>
      <c r="D1028" s="272" t="s">
        <v>367</v>
      </c>
      <c r="E1028" s="272" t="s">
        <v>367</v>
      </c>
      <c r="F1028" s="272" t="s">
        <v>367</v>
      </c>
      <c r="G1028" s="272" t="s">
        <v>368</v>
      </c>
      <c r="H1028" s="272" t="s">
        <v>368</v>
      </c>
      <c r="I1028" s="272" t="s">
        <v>367</v>
      </c>
      <c r="J1028" s="272" t="s">
        <v>367</v>
      </c>
      <c r="K1028" s="272" t="s">
        <v>367</v>
      </c>
      <c r="L1028" s="272" t="s">
        <v>367</v>
      </c>
      <c r="M1028" s="272" t="s">
        <v>367</v>
      </c>
      <c r="N1028" s="272" t="s">
        <v>368</v>
      </c>
      <c r="O1028" s="272" t="s">
        <v>366</v>
      </c>
      <c r="P1028" s="272" t="s">
        <v>367</v>
      </c>
      <c r="Q1028" s="272" t="s">
        <v>368</v>
      </c>
      <c r="R1028" s="272" t="s">
        <v>367</v>
      </c>
      <c r="S1028" s="272" t="s">
        <v>367</v>
      </c>
      <c r="T1028" s="272" t="s">
        <v>367</v>
      </c>
      <c r="U1028" s="272" t="s">
        <v>367</v>
      </c>
      <c r="V1028" s="272" t="s">
        <v>367</v>
      </c>
      <c r="W1028" s="272"/>
      <c r="X1028" s="272"/>
      <c r="Y1028" s="272"/>
      <c r="Z1028" s="272"/>
      <c r="AA1028" s="272"/>
      <c r="AB1028" s="272"/>
      <c r="AC1028" s="272"/>
      <c r="AD1028" s="272"/>
      <c r="AE1028" s="272"/>
      <c r="AF1028" s="272"/>
      <c r="AG1028" s="272"/>
      <c r="AH1028" s="272"/>
      <c r="AI1028" s="272"/>
      <c r="AJ1028" s="272"/>
      <c r="AK1028" s="272"/>
      <c r="AL1028" s="272"/>
      <c r="AM1028" s="272"/>
      <c r="AN1028" s="272"/>
      <c r="AO1028" s="272"/>
      <c r="AP1028" s="272"/>
      <c r="AQ1028" s="272"/>
    </row>
    <row r="1029" spans="1:43">
      <c r="A1029" s="272">
        <v>206627</v>
      </c>
      <c r="B1029" s="252" t="s">
        <v>81</v>
      </c>
      <c r="C1029" s="272" t="s">
        <v>367</v>
      </c>
      <c r="D1029" s="272" t="s">
        <v>367</v>
      </c>
      <c r="E1029" s="272" t="s">
        <v>367</v>
      </c>
      <c r="F1029" s="272" t="s">
        <v>367</v>
      </c>
      <c r="G1029" s="272" t="s">
        <v>367</v>
      </c>
      <c r="H1029" s="272" t="s">
        <v>367</v>
      </c>
      <c r="I1029" s="272" t="s">
        <v>367</v>
      </c>
      <c r="J1029" s="272" t="s">
        <v>367</v>
      </c>
      <c r="K1029" s="272" t="s">
        <v>367</v>
      </c>
      <c r="L1029" s="272" t="s">
        <v>366</v>
      </c>
      <c r="M1029" s="272" t="s">
        <v>366</v>
      </c>
      <c r="N1029" s="272" t="s">
        <v>368</v>
      </c>
      <c r="O1029" s="272" t="s">
        <v>367</v>
      </c>
      <c r="P1029" s="272" t="s">
        <v>367</v>
      </c>
      <c r="Q1029" s="272" t="s">
        <v>368</v>
      </c>
      <c r="R1029" s="272" t="s">
        <v>367</v>
      </c>
      <c r="S1029" s="272" t="s">
        <v>366</v>
      </c>
      <c r="T1029" s="272" t="s">
        <v>368</v>
      </c>
      <c r="U1029" s="272" t="s">
        <v>368</v>
      </c>
      <c r="V1029" s="272" t="s">
        <v>366</v>
      </c>
      <c r="W1029" s="272"/>
      <c r="X1029" s="272"/>
      <c r="Y1029" s="272"/>
      <c r="Z1029" s="272"/>
      <c r="AA1029" s="272"/>
      <c r="AB1029" s="272"/>
      <c r="AC1029" s="272"/>
      <c r="AD1029" s="272"/>
      <c r="AE1029" s="272"/>
      <c r="AF1029" s="272"/>
      <c r="AG1029" s="272"/>
      <c r="AH1029" s="272"/>
      <c r="AI1029" s="272"/>
      <c r="AJ1029" s="272"/>
      <c r="AK1029" s="272"/>
      <c r="AL1029" s="272"/>
      <c r="AM1029" s="272"/>
      <c r="AN1029" s="272"/>
      <c r="AO1029" s="272"/>
      <c r="AP1029" s="272"/>
      <c r="AQ1029" s="272"/>
    </row>
    <row r="1030" spans="1:43">
      <c r="A1030" s="272">
        <v>206586</v>
      </c>
      <c r="B1030" s="252" t="s">
        <v>81</v>
      </c>
      <c r="C1030" s="272" t="s">
        <v>366</v>
      </c>
      <c r="D1030" s="272" t="s">
        <v>367</v>
      </c>
      <c r="E1030" s="272" t="s">
        <v>367</v>
      </c>
      <c r="F1030" s="272" t="s">
        <v>367</v>
      </c>
      <c r="G1030" s="272" t="s">
        <v>366</v>
      </c>
      <c r="H1030" s="272" t="s">
        <v>368</v>
      </c>
      <c r="I1030" s="272" t="s">
        <v>367</v>
      </c>
      <c r="J1030" s="272" t="s">
        <v>367</v>
      </c>
      <c r="K1030" s="272" t="s">
        <v>367</v>
      </c>
      <c r="L1030" s="272" t="s">
        <v>368</v>
      </c>
      <c r="M1030" s="272" t="s">
        <v>366</v>
      </c>
      <c r="N1030" s="272" t="s">
        <v>368</v>
      </c>
      <c r="O1030" s="272" t="s">
        <v>366</v>
      </c>
      <c r="P1030" s="272" t="s">
        <v>366</v>
      </c>
      <c r="Q1030" s="272" t="s">
        <v>366</v>
      </c>
      <c r="R1030" s="272" t="s">
        <v>367</v>
      </c>
      <c r="S1030" s="272" t="s">
        <v>367</v>
      </c>
      <c r="T1030" s="272" t="s">
        <v>368</v>
      </c>
      <c r="U1030" s="272" t="s">
        <v>368</v>
      </c>
      <c r="V1030" s="272" t="s">
        <v>366</v>
      </c>
      <c r="W1030" s="272"/>
      <c r="X1030" s="272"/>
      <c r="Y1030" s="272"/>
      <c r="Z1030" s="272"/>
      <c r="AA1030" s="272"/>
      <c r="AB1030" s="272"/>
      <c r="AC1030" s="272"/>
      <c r="AD1030" s="272"/>
      <c r="AE1030" s="272"/>
      <c r="AF1030" s="272"/>
      <c r="AG1030" s="272"/>
      <c r="AH1030" s="272"/>
      <c r="AI1030" s="272"/>
      <c r="AJ1030" s="272"/>
      <c r="AK1030" s="272"/>
      <c r="AL1030" s="272"/>
      <c r="AM1030" s="272"/>
      <c r="AN1030" s="272"/>
      <c r="AO1030" s="272"/>
      <c r="AP1030" s="272"/>
      <c r="AQ1030" s="272"/>
    </row>
    <row r="1031" spans="1:43">
      <c r="A1031" s="272">
        <v>206555</v>
      </c>
      <c r="B1031" s="252" t="s">
        <v>81</v>
      </c>
      <c r="C1031" s="272" t="s">
        <v>367</v>
      </c>
      <c r="D1031" s="272" t="s">
        <v>367</v>
      </c>
      <c r="E1031" s="272" t="s">
        <v>367</v>
      </c>
      <c r="F1031" s="272" t="s">
        <v>367</v>
      </c>
      <c r="G1031" s="272" t="s">
        <v>367</v>
      </c>
      <c r="H1031" s="272" t="s">
        <v>367</v>
      </c>
      <c r="I1031" s="272" t="s">
        <v>366</v>
      </c>
      <c r="J1031" s="272" t="s">
        <v>366</v>
      </c>
      <c r="K1031" s="272" t="s">
        <v>367</v>
      </c>
      <c r="L1031" s="272" t="s">
        <v>366</v>
      </c>
      <c r="M1031" s="272" t="s">
        <v>366</v>
      </c>
      <c r="N1031" s="272" t="s">
        <v>366</v>
      </c>
      <c r="O1031" s="272" t="s">
        <v>367</v>
      </c>
      <c r="P1031" s="272" t="s">
        <v>367</v>
      </c>
      <c r="Q1031" s="272" t="s">
        <v>367</v>
      </c>
      <c r="R1031" s="272" t="s">
        <v>367</v>
      </c>
      <c r="S1031" s="272" t="s">
        <v>367</v>
      </c>
      <c r="T1031" s="272" t="s">
        <v>367</v>
      </c>
      <c r="U1031" s="272" t="s">
        <v>367</v>
      </c>
      <c r="V1031" s="272" t="s">
        <v>367</v>
      </c>
      <c r="W1031" s="272"/>
      <c r="X1031" s="272"/>
      <c r="Y1031" s="272"/>
      <c r="Z1031" s="272"/>
      <c r="AA1031" s="272"/>
      <c r="AB1031" s="272"/>
      <c r="AC1031" s="272"/>
      <c r="AD1031" s="272"/>
      <c r="AE1031" s="272"/>
      <c r="AF1031" s="272"/>
      <c r="AG1031" s="272"/>
      <c r="AH1031" s="272"/>
      <c r="AI1031" s="272"/>
      <c r="AJ1031" s="272"/>
      <c r="AK1031" s="272"/>
      <c r="AL1031" s="272"/>
      <c r="AM1031" s="272"/>
      <c r="AN1031" s="272"/>
      <c r="AO1031" s="272"/>
      <c r="AP1031" s="272"/>
      <c r="AQ1031" s="272"/>
    </row>
    <row r="1032" spans="1:43">
      <c r="A1032" s="272">
        <v>206520</v>
      </c>
      <c r="B1032" s="252" t="s">
        <v>81</v>
      </c>
      <c r="C1032" s="272" t="s">
        <v>366</v>
      </c>
      <c r="D1032" s="272" t="s">
        <v>368</v>
      </c>
      <c r="E1032" s="272" t="s">
        <v>368</v>
      </c>
      <c r="F1032" s="272" t="s">
        <v>367</v>
      </c>
      <c r="G1032" s="272" t="s">
        <v>367</v>
      </c>
      <c r="H1032" s="272" t="s">
        <v>367</v>
      </c>
      <c r="I1032" s="272" t="s">
        <v>367</v>
      </c>
      <c r="J1032" s="272" t="s">
        <v>367</v>
      </c>
      <c r="K1032" s="272" t="s">
        <v>368</v>
      </c>
      <c r="L1032" s="272" t="s">
        <v>367</v>
      </c>
      <c r="M1032" s="272" t="s">
        <v>366</v>
      </c>
      <c r="N1032" s="272" t="s">
        <v>368</v>
      </c>
      <c r="O1032" s="272" t="s">
        <v>368</v>
      </c>
      <c r="P1032" s="272" t="s">
        <v>367</v>
      </c>
      <c r="Q1032" s="272" t="s">
        <v>366</v>
      </c>
      <c r="R1032" s="272" t="s">
        <v>367</v>
      </c>
      <c r="S1032" s="272" t="s">
        <v>368</v>
      </c>
      <c r="T1032" s="272" t="s">
        <v>368</v>
      </c>
      <c r="U1032" s="272" t="s">
        <v>366</v>
      </c>
      <c r="V1032" s="272" t="s">
        <v>366</v>
      </c>
      <c r="W1032" s="272"/>
      <c r="X1032" s="272"/>
      <c r="Y1032" s="272"/>
      <c r="Z1032" s="272"/>
      <c r="AA1032" s="272"/>
      <c r="AB1032" s="272"/>
      <c r="AC1032" s="272"/>
      <c r="AD1032" s="272"/>
      <c r="AE1032" s="272"/>
      <c r="AF1032" s="272"/>
      <c r="AG1032" s="272"/>
      <c r="AH1032" s="272"/>
      <c r="AI1032" s="272"/>
      <c r="AJ1032" s="272"/>
      <c r="AK1032" s="272"/>
      <c r="AL1032" s="272"/>
      <c r="AM1032" s="272"/>
      <c r="AN1032" s="272"/>
      <c r="AO1032" s="272"/>
      <c r="AP1032" s="272"/>
      <c r="AQ1032" s="272"/>
    </row>
    <row r="1033" spans="1:43">
      <c r="A1033" s="272">
        <v>206519</v>
      </c>
      <c r="B1033" s="252" t="s">
        <v>81</v>
      </c>
      <c r="C1033" s="272" t="s">
        <v>367</v>
      </c>
      <c r="D1033" s="272" t="s">
        <v>367</v>
      </c>
      <c r="E1033" s="272" t="s">
        <v>367</v>
      </c>
      <c r="F1033" s="272" t="s">
        <v>367</v>
      </c>
      <c r="G1033" s="272" t="s">
        <v>367</v>
      </c>
      <c r="H1033" s="272" t="s">
        <v>367</v>
      </c>
      <c r="I1033" s="272" t="s">
        <v>367</v>
      </c>
      <c r="J1033" s="272" t="s">
        <v>367</v>
      </c>
      <c r="K1033" s="272" t="s">
        <v>367</v>
      </c>
      <c r="L1033" s="272" t="s">
        <v>367</v>
      </c>
      <c r="M1033" s="272" t="s">
        <v>368</v>
      </c>
      <c r="N1033" s="272" t="s">
        <v>368</v>
      </c>
      <c r="O1033" s="272" t="s">
        <v>368</v>
      </c>
      <c r="P1033" s="272" t="s">
        <v>366</v>
      </c>
      <c r="Q1033" s="272" t="s">
        <v>366</v>
      </c>
      <c r="R1033" s="272" t="s">
        <v>367</v>
      </c>
      <c r="S1033" s="272" t="s">
        <v>367</v>
      </c>
      <c r="T1033" s="272" t="s">
        <v>367</v>
      </c>
      <c r="U1033" s="272" t="s">
        <v>367</v>
      </c>
      <c r="V1033" s="272" t="s">
        <v>368</v>
      </c>
      <c r="W1033" s="272"/>
      <c r="X1033" s="272"/>
      <c r="Y1033" s="272"/>
      <c r="Z1033" s="272"/>
      <c r="AA1033" s="272"/>
      <c r="AB1033" s="272"/>
      <c r="AC1033" s="272"/>
      <c r="AD1033" s="272"/>
      <c r="AE1033" s="272"/>
      <c r="AF1033" s="272"/>
      <c r="AG1033" s="272"/>
      <c r="AH1033" s="272"/>
      <c r="AI1033" s="272"/>
      <c r="AJ1033" s="272"/>
      <c r="AK1033" s="272"/>
      <c r="AL1033" s="272"/>
      <c r="AM1033" s="272"/>
      <c r="AN1033" s="272"/>
      <c r="AO1033" s="272"/>
      <c r="AP1033" s="272"/>
      <c r="AQ1033" s="272"/>
    </row>
    <row r="1034" spans="1:43">
      <c r="A1034" s="272">
        <v>206487</v>
      </c>
      <c r="B1034" s="252" t="s">
        <v>81</v>
      </c>
      <c r="C1034" s="272" t="s">
        <v>367</v>
      </c>
      <c r="D1034" s="272" t="s">
        <v>367</v>
      </c>
      <c r="E1034" s="272" t="s">
        <v>367</v>
      </c>
      <c r="F1034" s="272" t="s">
        <v>367</v>
      </c>
      <c r="G1034" s="272" t="s">
        <v>367</v>
      </c>
      <c r="H1034" s="272" t="s">
        <v>367</v>
      </c>
      <c r="I1034" s="272" t="s">
        <v>367</v>
      </c>
      <c r="J1034" s="272" t="s">
        <v>367</v>
      </c>
      <c r="K1034" s="272" t="s">
        <v>367</v>
      </c>
      <c r="L1034" s="272" t="s">
        <v>367</v>
      </c>
      <c r="M1034" s="272" t="s">
        <v>367</v>
      </c>
      <c r="N1034" s="272" t="s">
        <v>367</v>
      </c>
      <c r="O1034" s="272" t="s">
        <v>368</v>
      </c>
      <c r="P1034" s="272" t="s">
        <v>366</v>
      </c>
      <c r="Q1034" s="272" t="s">
        <v>366</v>
      </c>
      <c r="R1034" s="272" t="s">
        <v>366</v>
      </c>
      <c r="S1034" s="272" t="s">
        <v>368</v>
      </c>
      <c r="T1034" s="272" t="s">
        <v>368</v>
      </c>
      <c r="U1034" s="272" t="s">
        <v>366</v>
      </c>
      <c r="V1034" s="272" t="s">
        <v>368</v>
      </c>
      <c r="W1034" s="272"/>
      <c r="X1034" s="272"/>
      <c r="Y1034" s="272"/>
      <c r="Z1034" s="272"/>
      <c r="AA1034" s="272"/>
      <c r="AB1034" s="272"/>
      <c r="AC1034" s="272"/>
      <c r="AD1034" s="272"/>
      <c r="AE1034" s="272"/>
      <c r="AF1034" s="272"/>
      <c r="AG1034" s="272"/>
      <c r="AH1034" s="272"/>
      <c r="AI1034" s="272"/>
      <c r="AJ1034" s="272"/>
      <c r="AK1034" s="272"/>
      <c r="AL1034" s="272"/>
      <c r="AM1034" s="272"/>
      <c r="AN1034" s="272"/>
      <c r="AO1034" s="272"/>
      <c r="AP1034" s="272"/>
      <c r="AQ1034" s="272"/>
    </row>
    <row r="1035" spans="1:43">
      <c r="A1035" s="272">
        <v>206483</v>
      </c>
      <c r="B1035" s="252" t="s">
        <v>81</v>
      </c>
      <c r="C1035" s="272" t="s">
        <v>366</v>
      </c>
      <c r="D1035" s="272" t="s">
        <v>367</v>
      </c>
      <c r="E1035" s="272" t="s">
        <v>367</v>
      </c>
      <c r="F1035" s="272" t="s">
        <v>367</v>
      </c>
      <c r="G1035" s="272" t="s">
        <v>367</v>
      </c>
      <c r="H1035" s="272" t="s">
        <v>367</v>
      </c>
      <c r="I1035" s="272" t="s">
        <v>367</v>
      </c>
      <c r="J1035" s="272" t="s">
        <v>367</v>
      </c>
      <c r="K1035" s="272" t="s">
        <v>367</v>
      </c>
      <c r="L1035" s="272" t="s">
        <v>367</v>
      </c>
      <c r="M1035" s="272" t="s">
        <v>368</v>
      </c>
      <c r="N1035" s="272" t="s">
        <v>367</v>
      </c>
      <c r="O1035" s="272" t="s">
        <v>367</v>
      </c>
      <c r="P1035" s="272" t="s">
        <v>366</v>
      </c>
      <c r="Q1035" s="272" t="s">
        <v>366</v>
      </c>
      <c r="R1035" s="272" t="s">
        <v>368</v>
      </c>
      <c r="S1035" s="272" t="s">
        <v>367</v>
      </c>
      <c r="T1035" s="272" t="s">
        <v>367</v>
      </c>
      <c r="U1035" s="272" t="s">
        <v>367</v>
      </c>
      <c r="V1035" s="272" t="s">
        <v>368</v>
      </c>
      <c r="W1035" s="272"/>
      <c r="X1035" s="272"/>
      <c r="Y1035" s="272"/>
      <c r="Z1035" s="272"/>
      <c r="AA1035" s="272"/>
      <c r="AB1035" s="272"/>
      <c r="AC1035" s="272"/>
      <c r="AD1035" s="272"/>
      <c r="AE1035" s="272"/>
      <c r="AF1035" s="272"/>
      <c r="AG1035" s="272"/>
      <c r="AH1035" s="272"/>
      <c r="AI1035" s="272"/>
      <c r="AJ1035" s="272"/>
      <c r="AK1035" s="272"/>
      <c r="AL1035" s="272"/>
      <c r="AM1035" s="272"/>
      <c r="AN1035" s="272"/>
      <c r="AO1035" s="272"/>
      <c r="AP1035" s="272"/>
      <c r="AQ1035" s="272"/>
    </row>
    <row r="1036" spans="1:43">
      <c r="A1036" s="272">
        <v>206477</v>
      </c>
      <c r="B1036" s="252" t="s">
        <v>81</v>
      </c>
      <c r="C1036" s="272" t="s">
        <v>366</v>
      </c>
      <c r="D1036" s="272" t="s">
        <v>367</v>
      </c>
      <c r="E1036" s="272" t="s">
        <v>367</v>
      </c>
      <c r="F1036" s="272" t="s">
        <v>367</v>
      </c>
      <c r="G1036" s="272" t="s">
        <v>368</v>
      </c>
      <c r="H1036" s="272" t="s">
        <v>368</v>
      </c>
      <c r="I1036" s="272" t="s">
        <v>367</v>
      </c>
      <c r="J1036" s="272" t="s">
        <v>366</v>
      </c>
      <c r="K1036" s="272" t="s">
        <v>368</v>
      </c>
      <c r="L1036" s="272" t="s">
        <v>367</v>
      </c>
      <c r="M1036" s="272" t="s">
        <v>366</v>
      </c>
      <c r="N1036" s="272" t="s">
        <v>368</v>
      </c>
      <c r="O1036" s="272" t="s">
        <v>366</v>
      </c>
      <c r="P1036" s="272" t="s">
        <v>366</v>
      </c>
      <c r="Q1036" s="272" t="s">
        <v>368</v>
      </c>
      <c r="R1036" s="272" t="s">
        <v>367</v>
      </c>
      <c r="S1036" s="272" t="s">
        <v>368</v>
      </c>
      <c r="T1036" s="272" t="s">
        <v>367</v>
      </c>
      <c r="U1036" s="272" t="s">
        <v>368</v>
      </c>
      <c r="V1036" s="272" t="s">
        <v>367</v>
      </c>
      <c r="W1036" s="272"/>
      <c r="X1036" s="272"/>
      <c r="Y1036" s="272"/>
      <c r="Z1036" s="272"/>
      <c r="AA1036" s="272"/>
      <c r="AB1036" s="272"/>
      <c r="AC1036" s="272"/>
      <c r="AD1036" s="272"/>
      <c r="AE1036" s="272"/>
      <c r="AF1036" s="272"/>
      <c r="AG1036" s="272"/>
      <c r="AH1036" s="272"/>
      <c r="AI1036" s="272"/>
      <c r="AJ1036" s="272"/>
      <c r="AK1036" s="272"/>
      <c r="AL1036" s="272"/>
      <c r="AM1036" s="272"/>
      <c r="AN1036" s="272"/>
      <c r="AO1036" s="272"/>
      <c r="AP1036" s="272"/>
      <c r="AQ1036" s="272"/>
    </row>
    <row r="1037" spans="1:43">
      <c r="A1037" s="272">
        <v>206464</v>
      </c>
      <c r="B1037" s="252" t="s">
        <v>81</v>
      </c>
      <c r="C1037" s="272" t="s">
        <v>367</v>
      </c>
      <c r="D1037" s="272" t="s">
        <v>367</v>
      </c>
      <c r="E1037" s="272" t="s">
        <v>367</v>
      </c>
      <c r="F1037" s="272" t="s">
        <v>367</v>
      </c>
      <c r="G1037" s="272" t="s">
        <v>367</v>
      </c>
      <c r="H1037" s="272" t="s">
        <v>367</v>
      </c>
      <c r="I1037" s="272" t="s">
        <v>366</v>
      </c>
      <c r="J1037" s="272" t="s">
        <v>366</v>
      </c>
      <c r="K1037" s="272" t="s">
        <v>367</v>
      </c>
      <c r="L1037" s="272" t="s">
        <v>367</v>
      </c>
      <c r="M1037" s="272" t="s">
        <v>368</v>
      </c>
      <c r="N1037" s="272" t="s">
        <v>367</v>
      </c>
      <c r="O1037" s="272" t="s">
        <v>367</v>
      </c>
      <c r="P1037" s="272" t="s">
        <v>367</v>
      </c>
      <c r="Q1037" s="272" t="s">
        <v>366</v>
      </c>
      <c r="R1037" s="272" t="s">
        <v>367</v>
      </c>
      <c r="S1037" s="272" t="s">
        <v>366</v>
      </c>
      <c r="T1037" s="272" t="s">
        <v>366</v>
      </c>
      <c r="U1037" s="272" t="s">
        <v>368</v>
      </c>
      <c r="V1037" s="272" t="s">
        <v>366</v>
      </c>
      <c r="W1037" s="272"/>
      <c r="X1037" s="272"/>
      <c r="Y1037" s="272"/>
      <c r="Z1037" s="272"/>
      <c r="AA1037" s="272"/>
      <c r="AB1037" s="272"/>
      <c r="AC1037" s="272"/>
      <c r="AD1037" s="272"/>
      <c r="AE1037" s="272"/>
      <c r="AF1037" s="272"/>
      <c r="AG1037" s="272"/>
      <c r="AH1037" s="272"/>
      <c r="AI1037" s="272"/>
      <c r="AJ1037" s="272"/>
      <c r="AK1037" s="272"/>
      <c r="AL1037" s="272"/>
      <c r="AM1037" s="272"/>
      <c r="AN1037" s="272"/>
      <c r="AO1037" s="272"/>
      <c r="AP1037" s="272"/>
      <c r="AQ1037" s="272"/>
    </row>
    <row r="1038" spans="1:43">
      <c r="A1038" s="272">
        <v>206441</v>
      </c>
      <c r="B1038" s="252" t="s">
        <v>81</v>
      </c>
      <c r="C1038" s="272" t="s">
        <v>368</v>
      </c>
      <c r="D1038" s="272" t="s">
        <v>367</v>
      </c>
      <c r="E1038" s="272" t="s">
        <v>367</v>
      </c>
      <c r="F1038" s="272" t="s">
        <v>367</v>
      </c>
      <c r="G1038" s="272" t="s">
        <v>367</v>
      </c>
      <c r="H1038" s="272" t="s">
        <v>367</v>
      </c>
      <c r="I1038" s="272" t="s">
        <v>367</v>
      </c>
      <c r="J1038" s="272" t="s">
        <v>367</v>
      </c>
      <c r="K1038" s="272" t="s">
        <v>367</v>
      </c>
      <c r="L1038" s="272" t="s">
        <v>367</v>
      </c>
      <c r="M1038" s="272" t="s">
        <v>366</v>
      </c>
      <c r="N1038" s="272" t="s">
        <v>367</v>
      </c>
      <c r="O1038" s="272" t="s">
        <v>367</v>
      </c>
      <c r="P1038" s="272" t="s">
        <v>366</v>
      </c>
      <c r="Q1038" s="272" t="s">
        <v>366</v>
      </c>
      <c r="R1038" s="272" t="s">
        <v>367</v>
      </c>
      <c r="S1038" s="272" t="s">
        <v>367</v>
      </c>
      <c r="T1038" s="272" t="s">
        <v>367</v>
      </c>
      <c r="U1038" s="272" t="s">
        <v>366</v>
      </c>
      <c r="V1038" s="272" t="s">
        <v>366</v>
      </c>
      <c r="W1038" s="272"/>
      <c r="X1038" s="272"/>
      <c r="Y1038" s="272"/>
      <c r="Z1038" s="272"/>
      <c r="AA1038" s="272"/>
      <c r="AB1038" s="272"/>
      <c r="AC1038" s="272"/>
      <c r="AD1038" s="272"/>
      <c r="AE1038" s="272"/>
      <c r="AF1038" s="272"/>
      <c r="AG1038" s="272"/>
      <c r="AH1038" s="272"/>
      <c r="AI1038" s="272"/>
      <c r="AJ1038" s="272"/>
      <c r="AK1038" s="272"/>
      <c r="AL1038" s="272"/>
      <c r="AM1038" s="272"/>
      <c r="AN1038" s="272"/>
      <c r="AO1038" s="272"/>
      <c r="AP1038" s="272"/>
      <c r="AQ1038" s="272"/>
    </row>
    <row r="1039" spans="1:43">
      <c r="A1039" s="272">
        <v>206440</v>
      </c>
      <c r="B1039" s="252" t="s">
        <v>81</v>
      </c>
      <c r="C1039" s="272" t="s">
        <v>366</v>
      </c>
      <c r="D1039" s="272" t="s">
        <v>367</v>
      </c>
      <c r="E1039" s="272" t="s">
        <v>367</v>
      </c>
      <c r="F1039" s="272" t="s">
        <v>367</v>
      </c>
      <c r="G1039" s="272" t="s">
        <v>368</v>
      </c>
      <c r="H1039" s="272" t="s">
        <v>367</v>
      </c>
      <c r="I1039" s="272" t="s">
        <v>367</v>
      </c>
      <c r="J1039" s="272" t="s">
        <v>367</v>
      </c>
      <c r="K1039" s="272" t="s">
        <v>367</v>
      </c>
      <c r="L1039" s="272" t="s">
        <v>367</v>
      </c>
      <c r="M1039" s="272" t="s">
        <v>366</v>
      </c>
      <c r="N1039" s="272" t="s">
        <v>366</v>
      </c>
      <c r="O1039" s="272" t="s">
        <v>366</v>
      </c>
      <c r="P1039" s="272" t="s">
        <v>367</v>
      </c>
      <c r="Q1039" s="272" t="s">
        <v>366</v>
      </c>
      <c r="R1039" s="272" t="s">
        <v>367</v>
      </c>
      <c r="S1039" s="272" t="s">
        <v>367</v>
      </c>
      <c r="T1039" s="272" t="s">
        <v>367</v>
      </c>
      <c r="U1039" s="272" t="s">
        <v>368</v>
      </c>
      <c r="V1039" s="272" t="s">
        <v>367</v>
      </c>
      <c r="W1039" s="272"/>
      <c r="X1039" s="272"/>
      <c r="Y1039" s="272"/>
      <c r="Z1039" s="272"/>
      <c r="AA1039" s="272"/>
      <c r="AB1039" s="272"/>
      <c r="AC1039" s="272"/>
      <c r="AD1039" s="272"/>
      <c r="AE1039" s="272"/>
      <c r="AF1039" s="272"/>
      <c r="AG1039" s="272"/>
      <c r="AH1039" s="272"/>
      <c r="AI1039" s="272"/>
      <c r="AJ1039" s="272"/>
      <c r="AK1039" s="272"/>
      <c r="AL1039" s="272"/>
      <c r="AM1039" s="272"/>
      <c r="AN1039" s="272"/>
      <c r="AO1039" s="272"/>
      <c r="AP1039" s="272"/>
      <c r="AQ1039" s="272"/>
    </row>
    <row r="1040" spans="1:43">
      <c r="A1040" s="272">
        <v>206388</v>
      </c>
      <c r="B1040" s="252" t="s">
        <v>81</v>
      </c>
      <c r="C1040" s="272" t="s">
        <v>367</v>
      </c>
      <c r="D1040" s="272" t="s">
        <v>367</v>
      </c>
      <c r="E1040" s="272" t="s">
        <v>367</v>
      </c>
      <c r="F1040" s="272" t="s">
        <v>367</v>
      </c>
      <c r="G1040" s="272" t="s">
        <v>366</v>
      </c>
      <c r="H1040" s="272" t="s">
        <v>367</v>
      </c>
      <c r="I1040" s="272" t="s">
        <v>367</v>
      </c>
      <c r="J1040" s="272" t="s">
        <v>367</v>
      </c>
      <c r="K1040" s="272" t="s">
        <v>367</v>
      </c>
      <c r="L1040" s="272" t="s">
        <v>367</v>
      </c>
      <c r="M1040" s="272" t="s">
        <v>366</v>
      </c>
      <c r="N1040" s="272" t="s">
        <v>368</v>
      </c>
      <c r="O1040" s="272" t="s">
        <v>368</v>
      </c>
      <c r="P1040" s="272" t="s">
        <v>367</v>
      </c>
      <c r="Q1040" s="272" t="s">
        <v>366</v>
      </c>
      <c r="R1040" s="272" t="s">
        <v>368</v>
      </c>
      <c r="S1040" s="272" t="s">
        <v>366</v>
      </c>
      <c r="T1040" s="272" t="s">
        <v>368</v>
      </c>
      <c r="U1040" s="272" t="s">
        <v>368</v>
      </c>
      <c r="V1040" s="272" t="s">
        <v>368</v>
      </c>
      <c r="W1040" s="272"/>
      <c r="X1040" s="272"/>
      <c r="Y1040" s="272"/>
      <c r="Z1040" s="272"/>
      <c r="AA1040" s="272"/>
      <c r="AB1040" s="272"/>
      <c r="AC1040" s="272"/>
      <c r="AD1040" s="272"/>
      <c r="AE1040" s="272"/>
      <c r="AF1040" s="272"/>
      <c r="AG1040" s="272"/>
      <c r="AH1040" s="272"/>
      <c r="AI1040" s="272"/>
      <c r="AJ1040" s="272"/>
      <c r="AK1040" s="272"/>
      <c r="AL1040" s="272"/>
      <c r="AM1040" s="272"/>
      <c r="AN1040" s="272"/>
      <c r="AO1040" s="272"/>
      <c r="AP1040" s="272"/>
      <c r="AQ1040" s="272"/>
    </row>
    <row r="1041" spans="1:45">
      <c r="A1041" s="272">
        <v>206385</v>
      </c>
      <c r="B1041" s="252" t="s">
        <v>81</v>
      </c>
      <c r="C1041" s="272" t="s">
        <v>367</v>
      </c>
      <c r="D1041" s="272" t="s">
        <v>367</v>
      </c>
      <c r="E1041" s="272" t="s">
        <v>367</v>
      </c>
      <c r="F1041" s="272" t="s">
        <v>367</v>
      </c>
      <c r="G1041" s="272" t="s">
        <v>367</v>
      </c>
      <c r="H1041" s="272" t="s">
        <v>367</v>
      </c>
      <c r="I1041" s="272" t="s">
        <v>366</v>
      </c>
      <c r="J1041" s="272" t="s">
        <v>367</v>
      </c>
      <c r="K1041" s="272" t="s">
        <v>368</v>
      </c>
      <c r="L1041" s="272" t="s">
        <v>368</v>
      </c>
      <c r="M1041" s="272" t="s">
        <v>368</v>
      </c>
      <c r="N1041" s="272" t="s">
        <v>368</v>
      </c>
      <c r="O1041" s="272" t="s">
        <v>367</v>
      </c>
      <c r="P1041" s="272" t="s">
        <v>368</v>
      </c>
      <c r="Q1041" s="272" t="s">
        <v>366</v>
      </c>
      <c r="R1041" s="272" t="s">
        <v>367</v>
      </c>
      <c r="S1041" s="272" t="s">
        <v>368</v>
      </c>
      <c r="T1041" s="272" t="s">
        <v>368</v>
      </c>
      <c r="U1041" s="272" t="s">
        <v>368</v>
      </c>
      <c r="V1041" s="272" t="s">
        <v>366</v>
      </c>
      <c r="W1041" s="272"/>
      <c r="X1041" s="272"/>
      <c r="Y1041" s="272"/>
      <c r="Z1041" s="272"/>
      <c r="AA1041" s="272"/>
      <c r="AB1041" s="272"/>
      <c r="AC1041" s="272"/>
      <c r="AD1041" s="272"/>
      <c r="AE1041" s="272"/>
      <c r="AF1041" s="272"/>
      <c r="AG1041" s="272"/>
      <c r="AH1041" s="272"/>
      <c r="AI1041" s="272"/>
      <c r="AJ1041" s="272"/>
      <c r="AK1041" s="272"/>
      <c r="AL1041" s="272"/>
      <c r="AM1041" s="272"/>
      <c r="AN1041" s="272"/>
      <c r="AO1041" s="272"/>
      <c r="AP1041" s="272"/>
      <c r="AQ1041" s="272"/>
    </row>
    <row r="1042" spans="1:45">
      <c r="A1042" s="272">
        <v>206373</v>
      </c>
      <c r="B1042" s="252" t="s">
        <v>81</v>
      </c>
      <c r="C1042" s="272" t="s">
        <v>366</v>
      </c>
      <c r="D1042" s="272" t="s">
        <v>367</v>
      </c>
      <c r="E1042" s="272" t="s">
        <v>367</v>
      </c>
      <c r="F1042" s="272" t="s">
        <v>367</v>
      </c>
      <c r="G1042" s="272" t="s">
        <v>368</v>
      </c>
      <c r="H1042" s="272" t="s">
        <v>368</v>
      </c>
      <c r="I1042" s="272" t="s">
        <v>367</v>
      </c>
      <c r="J1042" s="272" t="s">
        <v>367</v>
      </c>
      <c r="K1042" s="272" t="s">
        <v>367</v>
      </c>
      <c r="L1042" s="272" t="s">
        <v>367</v>
      </c>
      <c r="M1042" s="272" t="s">
        <v>366</v>
      </c>
      <c r="N1042" s="272" t="s">
        <v>366</v>
      </c>
      <c r="O1042" s="272" t="s">
        <v>366</v>
      </c>
      <c r="P1042" s="272" t="s">
        <v>368</v>
      </c>
      <c r="Q1042" s="272" t="s">
        <v>366</v>
      </c>
      <c r="R1042" s="272" t="s">
        <v>366</v>
      </c>
      <c r="S1042" s="272" t="s">
        <v>368</v>
      </c>
      <c r="T1042" s="272" t="s">
        <v>368</v>
      </c>
      <c r="U1042" s="272" t="s">
        <v>366</v>
      </c>
      <c r="V1042" s="272" t="s">
        <v>366</v>
      </c>
      <c r="W1042" s="272"/>
      <c r="X1042" s="272"/>
      <c r="Y1042" s="272"/>
      <c r="Z1042" s="272"/>
      <c r="AA1042" s="272"/>
      <c r="AB1042" s="272"/>
      <c r="AC1042" s="272"/>
      <c r="AD1042" s="272"/>
      <c r="AE1042" s="272"/>
      <c r="AF1042" s="272"/>
      <c r="AG1042" s="272"/>
      <c r="AH1042" s="272"/>
      <c r="AI1042" s="272"/>
      <c r="AJ1042" s="272"/>
      <c r="AK1042" s="272"/>
      <c r="AL1042" s="272"/>
      <c r="AM1042" s="272"/>
      <c r="AN1042" s="272"/>
      <c r="AO1042" s="272"/>
      <c r="AP1042" s="272"/>
      <c r="AQ1042" s="272"/>
    </row>
    <row r="1043" spans="1:45">
      <c r="A1043" s="272">
        <v>206346</v>
      </c>
      <c r="B1043" s="252" t="s">
        <v>81</v>
      </c>
      <c r="C1043" s="272" t="s">
        <v>366</v>
      </c>
      <c r="D1043" s="272" t="s">
        <v>367</v>
      </c>
      <c r="E1043" s="272" t="s">
        <v>366</v>
      </c>
      <c r="F1043" s="272" t="s">
        <v>367</v>
      </c>
      <c r="G1043" s="272" t="s">
        <v>366</v>
      </c>
      <c r="H1043" s="272" t="s">
        <v>368</v>
      </c>
      <c r="I1043" s="272" t="s">
        <v>366</v>
      </c>
      <c r="J1043" s="272" t="s">
        <v>368</v>
      </c>
      <c r="K1043" s="272" t="s">
        <v>367</v>
      </c>
      <c r="L1043" s="272" t="s">
        <v>366</v>
      </c>
      <c r="M1043" s="272" t="s">
        <v>368</v>
      </c>
      <c r="N1043" s="272" t="s">
        <v>368</v>
      </c>
      <c r="O1043" s="272" t="s">
        <v>366</v>
      </c>
      <c r="P1043" s="272" t="s">
        <v>368</v>
      </c>
      <c r="Q1043" s="272" t="s">
        <v>368</v>
      </c>
      <c r="R1043" s="272" t="s">
        <v>367</v>
      </c>
      <c r="S1043" s="272" t="s">
        <v>367</v>
      </c>
      <c r="T1043" s="272" t="s">
        <v>367</v>
      </c>
      <c r="U1043" s="272" t="s">
        <v>368</v>
      </c>
      <c r="V1043" s="272" t="s">
        <v>367</v>
      </c>
      <c r="W1043" s="272"/>
      <c r="X1043" s="272"/>
      <c r="Y1043" s="272"/>
      <c r="Z1043" s="272"/>
      <c r="AA1043" s="272"/>
      <c r="AB1043" s="272"/>
      <c r="AC1043" s="272"/>
      <c r="AD1043" s="272"/>
      <c r="AE1043" s="272"/>
      <c r="AF1043" s="272"/>
      <c r="AG1043" s="272"/>
      <c r="AH1043" s="272"/>
      <c r="AI1043" s="272"/>
      <c r="AJ1043" s="272"/>
      <c r="AK1043" s="272"/>
      <c r="AL1043" s="272"/>
      <c r="AM1043" s="272"/>
      <c r="AN1043" s="272"/>
      <c r="AO1043" s="272"/>
      <c r="AP1043" s="272"/>
      <c r="AQ1043" s="272"/>
    </row>
    <row r="1044" spans="1:45">
      <c r="A1044" s="272">
        <v>206329</v>
      </c>
      <c r="B1044" s="252" t="s">
        <v>81</v>
      </c>
      <c r="C1044" s="272" t="s">
        <v>366</v>
      </c>
      <c r="D1044" s="272" t="s">
        <v>367</v>
      </c>
      <c r="E1044" s="272" t="s">
        <v>367</v>
      </c>
      <c r="F1044" s="272" t="s">
        <v>367</v>
      </c>
      <c r="G1044" s="272" t="s">
        <v>367</v>
      </c>
      <c r="H1044" s="272" t="s">
        <v>367</v>
      </c>
      <c r="I1044" s="272" t="s">
        <v>367</v>
      </c>
      <c r="J1044" s="272" t="s">
        <v>366</v>
      </c>
      <c r="K1044" s="272" t="s">
        <v>366</v>
      </c>
      <c r="L1044" s="272" t="s">
        <v>367</v>
      </c>
      <c r="M1044" s="272" t="s">
        <v>368</v>
      </c>
      <c r="N1044" s="272" t="s">
        <v>366</v>
      </c>
      <c r="O1044" s="272" t="s">
        <v>366</v>
      </c>
      <c r="P1044" s="272" t="s">
        <v>366</v>
      </c>
      <c r="Q1044" s="272" t="s">
        <v>368</v>
      </c>
      <c r="R1044" s="272" t="s">
        <v>367</v>
      </c>
      <c r="S1044" s="272" t="s">
        <v>367</v>
      </c>
      <c r="T1044" s="272" t="s">
        <v>367</v>
      </c>
      <c r="U1044" s="272" t="s">
        <v>367</v>
      </c>
      <c r="V1044" s="272" t="s">
        <v>367</v>
      </c>
      <c r="W1044" s="272"/>
      <c r="X1044" s="272"/>
      <c r="Y1044" s="272"/>
      <c r="Z1044" s="272"/>
      <c r="AA1044" s="272"/>
      <c r="AB1044" s="272"/>
      <c r="AC1044" s="272"/>
      <c r="AD1044" s="272"/>
      <c r="AE1044" s="272"/>
      <c r="AF1044" s="272"/>
      <c r="AG1044" s="272"/>
      <c r="AH1044" s="272"/>
      <c r="AI1044" s="272"/>
      <c r="AJ1044" s="272"/>
      <c r="AK1044" s="272"/>
      <c r="AL1044" s="272"/>
      <c r="AM1044" s="272"/>
      <c r="AN1044" s="272"/>
      <c r="AO1044" s="272"/>
      <c r="AP1044" s="272"/>
      <c r="AQ1044" s="272"/>
    </row>
    <row r="1045" spans="1:45">
      <c r="A1045" s="272">
        <v>206322</v>
      </c>
      <c r="B1045" s="252" t="s">
        <v>81</v>
      </c>
      <c r="C1045" s="272" t="s">
        <v>367</v>
      </c>
      <c r="D1045" s="272" t="s">
        <v>367</v>
      </c>
      <c r="E1045" s="272" t="s">
        <v>367</v>
      </c>
      <c r="F1045" s="272" t="s">
        <v>367</v>
      </c>
      <c r="G1045" s="272" t="s">
        <v>367</v>
      </c>
      <c r="H1045" s="272" t="s">
        <v>366</v>
      </c>
      <c r="I1045" s="272" t="s">
        <v>366</v>
      </c>
      <c r="J1045" s="272" t="s">
        <v>366</v>
      </c>
      <c r="K1045" s="272" t="s">
        <v>366</v>
      </c>
      <c r="L1045" s="272" t="s">
        <v>366</v>
      </c>
      <c r="M1045" s="272" t="s">
        <v>366</v>
      </c>
      <c r="N1045" s="272" t="s">
        <v>367</v>
      </c>
      <c r="O1045" s="272" t="s">
        <v>366</v>
      </c>
      <c r="P1045" s="272" t="s">
        <v>367</v>
      </c>
      <c r="Q1045" s="272" t="s">
        <v>367</v>
      </c>
      <c r="R1045" s="272" t="s">
        <v>367</v>
      </c>
      <c r="S1045" s="272" t="s">
        <v>366</v>
      </c>
      <c r="T1045" s="272" t="s">
        <v>366</v>
      </c>
      <c r="U1045" s="272" t="s">
        <v>367</v>
      </c>
      <c r="V1045" s="272" t="s">
        <v>367</v>
      </c>
      <c r="W1045" s="272"/>
      <c r="X1045" s="272"/>
      <c r="Y1045" s="272"/>
      <c r="Z1045" s="272"/>
      <c r="AA1045" s="272"/>
      <c r="AB1045" s="272"/>
      <c r="AC1045" s="272"/>
      <c r="AD1045" s="272"/>
      <c r="AE1045" s="272"/>
      <c r="AF1045" s="272"/>
      <c r="AG1045" s="272"/>
      <c r="AH1045" s="272"/>
      <c r="AI1045" s="272"/>
      <c r="AJ1045" s="272"/>
      <c r="AK1045" s="272"/>
      <c r="AL1045" s="272"/>
      <c r="AM1045" s="272"/>
      <c r="AN1045" s="272"/>
      <c r="AO1045" s="272"/>
      <c r="AP1045" s="272"/>
      <c r="AQ1045" s="272"/>
    </row>
    <row r="1046" spans="1:45">
      <c r="A1046" s="272">
        <v>206306</v>
      </c>
      <c r="B1046" s="252" t="s">
        <v>81</v>
      </c>
      <c r="C1046" s="272" t="s">
        <v>367</v>
      </c>
      <c r="D1046" s="272" t="s">
        <v>367</v>
      </c>
      <c r="E1046" s="272" t="s">
        <v>367</v>
      </c>
      <c r="F1046" s="272" t="s">
        <v>367</v>
      </c>
      <c r="G1046" s="272" t="s">
        <v>366</v>
      </c>
      <c r="H1046" s="272" t="s">
        <v>366</v>
      </c>
      <c r="I1046" s="272" t="s">
        <v>367</v>
      </c>
      <c r="J1046" s="272" t="s">
        <v>367</v>
      </c>
      <c r="K1046" s="272" t="s">
        <v>367</v>
      </c>
      <c r="L1046" s="272" t="s">
        <v>367</v>
      </c>
      <c r="M1046" s="272" t="s">
        <v>368</v>
      </c>
      <c r="N1046" s="272" t="s">
        <v>368</v>
      </c>
      <c r="O1046" s="272" t="s">
        <v>368</v>
      </c>
      <c r="P1046" s="272" t="s">
        <v>366</v>
      </c>
      <c r="Q1046" s="272" t="s">
        <v>366</v>
      </c>
      <c r="R1046" s="272" t="s">
        <v>368</v>
      </c>
      <c r="S1046" s="272" t="s">
        <v>366</v>
      </c>
      <c r="T1046" s="272" t="s">
        <v>366</v>
      </c>
      <c r="U1046" s="272" t="s">
        <v>368</v>
      </c>
      <c r="V1046" s="272" t="s">
        <v>368</v>
      </c>
      <c r="W1046" s="272"/>
      <c r="X1046" s="272"/>
      <c r="Y1046" s="272"/>
      <c r="Z1046" s="272"/>
      <c r="AA1046" s="272"/>
      <c r="AB1046" s="272"/>
      <c r="AC1046" s="272"/>
      <c r="AD1046" s="272"/>
      <c r="AE1046" s="272"/>
      <c r="AF1046" s="272"/>
      <c r="AG1046" s="272"/>
      <c r="AH1046" s="272"/>
      <c r="AI1046" s="272"/>
      <c r="AJ1046" s="272"/>
      <c r="AK1046" s="272"/>
      <c r="AL1046" s="272"/>
      <c r="AM1046" s="272"/>
      <c r="AN1046" s="272"/>
      <c r="AO1046" s="272"/>
      <c r="AP1046" s="272"/>
      <c r="AQ1046" s="272"/>
    </row>
    <row r="1047" spans="1:45">
      <c r="A1047" s="272">
        <v>206303</v>
      </c>
      <c r="B1047" s="252" t="s">
        <v>81</v>
      </c>
      <c r="C1047" s="272" t="s">
        <v>367</v>
      </c>
      <c r="D1047" s="272" t="s">
        <v>368</v>
      </c>
      <c r="E1047" s="272" t="s">
        <v>368</v>
      </c>
      <c r="F1047" s="272" t="s">
        <v>367</v>
      </c>
      <c r="G1047" s="272" t="s">
        <v>367</v>
      </c>
      <c r="H1047" s="272" t="s">
        <v>367</v>
      </c>
      <c r="I1047" s="272" t="s">
        <v>366</v>
      </c>
      <c r="J1047" s="272" t="s">
        <v>368</v>
      </c>
      <c r="K1047" s="272" t="s">
        <v>367</v>
      </c>
      <c r="L1047" s="272" t="s">
        <v>367</v>
      </c>
      <c r="M1047" s="272" t="s">
        <v>366</v>
      </c>
      <c r="N1047" s="272" t="s">
        <v>366</v>
      </c>
      <c r="O1047" s="272" t="s">
        <v>368</v>
      </c>
      <c r="P1047" s="272" t="s">
        <v>367</v>
      </c>
      <c r="Q1047" s="272" t="s">
        <v>366</v>
      </c>
      <c r="R1047" s="272" t="s">
        <v>367</v>
      </c>
      <c r="S1047" s="272" t="s">
        <v>368</v>
      </c>
      <c r="T1047" s="272" t="s">
        <v>368</v>
      </c>
      <c r="U1047" s="272" t="s">
        <v>368</v>
      </c>
      <c r="V1047" s="272" t="s">
        <v>368</v>
      </c>
      <c r="W1047" s="272"/>
      <c r="X1047" s="272"/>
      <c r="Y1047" s="272"/>
      <c r="Z1047" s="272"/>
      <c r="AA1047" s="272"/>
      <c r="AB1047" s="272"/>
      <c r="AC1047" s="272"/>
      <c r="AD1047" s="272"/>
      <c r="AE1047" s="272"/>
      <c r="AF1047" s="272"/>
      <c r="AG1047" s="272"/>
      <c r="AH1047" s="272"/>
      <c r="AI1047" s="272"/>
      <c r="AJ1047" s="272"/>
      <c r="AK1047" s="272"/>
      <c r="AL1047" s="272"/>
      <c r="AM1047" s="272"/>
      <c r="AN1047" s="272"/>
      <c r="AO1047" s="272"/>
      <c r="AP1047" s="272"/>
      <c r="AQ1047" s="272"/>
    </row>
    <row r="1048" spans="1:45">
      <c r="A1048" s="272">
        <v>206289</v>
      </c>
      <c r="B1048" s="252" t="s">
        <v>81</v>
      </c>
      <c r="C1048" s="272" t="s">
        <v>367</v>
      </c>
      <c r="D1048" s="272" t="s">
        <v>367</v>
      </c>
      <c r="E1048" s="272" t="s">
        <v>367</v>
      </c>
      <c r="F1048" s="272" t="s">
        <v>367</v>
      </c>
      <c r="G1048" s="272" t="s">
        <v>367</v>
      </c>
      <c r="H1048" s="272" t="s">
        <v>366</v>
      </c>
      <c r="I1048" s="272" t="s">
        <v>367</v>
      </c>
      <c r="J1048" s="272" t="s">
        <v>366</v>
      </c>
      <c r="K1048" s="272" t="s">
        <v>367</v>
      </c>
      <c r="L1048" s="272" t="s">
        <v>366</v>
      </c>
      <c r="M1048" s="272" t="s">
        <v>366</v>
      </c>
      <c r="N1048" s="272" t="s">
        <v>367</v>
      </c>
      <c r="O1048" s="272" t="s">
        <v>367</v>
      </c>
      <c r="P1048" s="272" t="s">
        <v>367</v>
      </c>
      <c r="Q1048" s="272" t="s">
        <v>367</v>
      </c>
      <c r="R1048" s="272" t="s">
        <v>367</v>
      </c>
      <c r="S1048" s="272" t="s">
        <v>366</v>
      </c>
      <c r="T1048" s="272" t="s">
        <v>367</v>
      </c>
      <c r="U1048" s="272" t="s">
        <v>367</v>
      </c>
      <c r="V1048" s="272" t="s">
        <v>366</v>
      </c>
      <c r="W1048" s="272"/>
      <c r="X1048" s="272"/>
      <c r="Y1048" s="272"/>
      <c r="Z1048" s="272"/>
      <c r="AA1048" s="272"/>
      <c r="AB1048" s="272"/>
      <c r="AC1048" s="272"/>
      <c r="AD1048" s="272"/>
      <c r="AE1048" s="272"/>
      <c r="AF1048" s="272"/>
      <c r="AG1048" s="272"/>
      <c r="AH1048" s="272"/>
      <c r="AI1048" s="272"/>
      <c r="AJ1048" s="272"/>
      <c r="AK1048" s="272"/>
      <c r="AL1048" s="272"/>
      <c r="AM1048" s="272"/>
      <c r="AN1048" s="272"/>
      <c r="AO1048" s="272"/>
      <c r="AP1048" s="272"/>
      <c r="AQ1048" s="272"/>
    </row>
    <row r="1049" spans="1:45">
      <c r="A1049" s="272">
        <v>206183</v>
      </c>
      <c r="B1049" s="252" t="s">
        <v>81</v>
      </c>
      <c r="C1049" s="272" t="s">
        <v>367</v>
      </c>
      <c r="D1049" s="272" t="s">
        <v>367</v>
      </c>
      <c r="E1049" s="272" t="s">
        <v>367</v>
      </c>
      <c r="F1049" s="272" t="s">
        <v>367</v>
      </c>
      <c r="G1049" s="272" t="s">
        <v>367</v>
      </c>
      <c r="H1049" s="272" t="s">
        <v>367</v>
      </c>
      <c r="I1049" s="272" t="s">
        <v>368</v>
      </c>
      <c r="J1049" s="272" t="s">
        <v>368</v>
      </c>
      <c r="K1049" s="272" t="s">
        <v>367</v>
      </c>
      <c r="L1049" s="272" t="s">
        <v>367</v>
      </c>
      <c r="M1049" s="272" t="s">
        <v>366</v>
      </c>
      <c r="N1049" s="272" t="s">
        <v>368</v>
      </c>
      <c r="O1049" s="272" t="s">
        <v>368</v>
      </c>
      <c r="P1049" s="272" t="s">
        <v>368</v>
      </c>
      <c r="Q1049" s="272" t="s">
        <v>366</v>
      </c>
      <c r="R1049" s="272" t="s">
        <v>366</v>
      </c>
      <c r="S1049" s="272" t="s">
        <v>367</v>
      </c>
      <c r="T1049" s="272" t="s">
        <v>367</v>
      </c>
      <c r="U1049" s="272" t="s">
        <v>367</v>
      </c>
      <c r="V1049" s="272" t="s">
        <v>366</v>
      </c>
      <c r="W1049" s="272"/>
      <c r="X1049" s="272"/>
      <c r="Y1049" s="272"/>
      <c r="Z1049" s="272"/>
      <c r="AA1049" s="272"/>
      <c r="AB1049" s="272"/>
      <c r="AC1049" s="272"/>
      <c r="AD1049" s="272"/>
      <c r="AE1049" s="272"/>
      <c r="AF1049" s="272"/>
      <c r="AG1049" s="272"/>
      <c r="AH1049" s="272"/>
      <c r="AI1049" s="272"/>
      <c r="AJ1049" s="272"/>
      <c r="AK1049" s="272"/>
      <c r="AL1049" s="272"/>
      <c r="AM1049" s="272"/>
      <c r="AN1049" s="272"/>
      <c r="AO1049" s="272"/>
      <c r="AP1049" s="272"/>
      <c r="AQ1049" s="272"/>
    </row>
    <row r="1050" spans="1:45">
      <c r="A1050" s="272">
        <v>206155</v>
      </c>
      <c r="B1050" s="252" t="s">
        <v>81</v>
      </c>
      <c r="C1050" s="272" t="s">
        <v>367</v>
      </c>
      <c r="D1050" s="272" t="s">
        <v>367</v>
      </c>
      <c r="E1050" s="272" t="s">
        <v>367</v>
      </c>
      <c r="F1050" s="272" t="s">
        <v>367</v>
      </c>
      <c r="G1050" s="272" t="s">
        <v>366</v>
      </c>
      <c r="H1050" s="272" t="s">
        <v>366</v>
      </c>
      <c r="I1050" s="272" t="s">
        <v>367</v>
      </c>
      <c r="J1050" s="272" t="s">
        <v>367</v>
      </c>
      <c r="K1050" s="272" t="s">
        <v>367</v>
      </c>
      <c r="L1050" s="272" t="s">
        <v>367</v>
      </c>
      <c r="M1050" s="272" t="s">
        <v>368</v>
      </c>
      <c r="N1050" s="272" t="s">
        <v>368</v>
      </c>
      <c r="O1050" s="272" t="s">
        <v>366</v>
      </c>
      <c r="P1050" s="272" t="s">
        <v>366</v>
      </c>
      <c r="Q1050" s="272" t="s">
        <v>367</v>
      </c>
      <c r="R1050" s="272" t="s">
        <v>367</v>
      </c>
      <c r="S1050" s="272" t="s">
        <v>367</v>
      </c>
      <c r="T1050" s="272" t="s">
        <v>368</v>
      </c>
      <c r="U1050" s="272" t="s">
        <v>368</v>
      </c>
      <c r="V1050" s="272" t="s">
        <v>367</v>
      </c>
      <c r="W1050" s="272"/>
      <c r="X1050" s="272"/>
      <c r="Y1050" s="272"/>
      <c r="Z1050" s="272"/>
      <c r="AA1050" s="272"/>
      <c r="AB1050" s="272"/>
      <c r="AC1050" s="272"/>
      <c r="AD1050" s="272"/>
      <c r="AE1050" s="272"/>
      <c r="AF1050" s="272"/>
      <c r="AG1050" s="272"/>
      <c r="AH1050" s="272"/>
      <c r="AI1050" s="272"/>
      <c r="AJ1050" s="272"/>
      <c r="AK1050" s="272"/>
      <c r="AL1050" s="272"/>
      <c r="AM1050" s="272"/>
      <c r="AN1050" s="272"/>
      <c r="AO1050" s="272"/>
      <c r="AP1050" s="272"/>
      <c r="AQ1050" s="272"/>
    </row>
    <row r="1051" spans="1:45">
      <c r="A1051" s="272">
        <v>206071</v>
      </c>
      <c r="B1051" s="252" t="s">
        <v>81</v>
      </c>
      <c r="C1051" s="272" t="s">
        <v>367</v>
      </c>
      <c r="D1051" s="272" t="s">
        <v>367</v>
      </c>
      <c r="E1051" s="272" t="s">
        <v>367</v>
      </c>
      <c r="F1051" s="272" t="s">
        <v>367</v>
      </c>
      <c r="G1051" s="272" t="s">
        <v>367</v>
      </c>
      <c r="H1051" s="272" t="s">
        <v>367</v>
      </c>
      <c r="I1051" s="272" t="s">
        <v>367</v>
      </c>
      <c r="J1051" s="272" t="s">
        <v>367</v>
      </c>
      <c r="K1051" s="272" t="s">
        <v>367</v>
      </c>
      <c r="L1051" s="272" t="s">
        <v>367</v>
      </c>
      <c r="M1051" s="272" t="s">
        <v>367</v>
      </c>
      <c r="N1051" s="272" t="s">
        <v>367</v>
      </c>
      <c r="O1051" s="272" t="s">
        <v>366</v>
      </c>
      <c r="P1051" s="272" t="s">
        <v>366</v>
      </c>
      <c r="Q1051" s="272" t="s">
        <v>367</v>
      </c>
      <c r="R1051" s="272" t="s">
        <v>367</v>
      </c>
      <c r="S1051" s="272" t="s">
        <v>366</v>
      </c>
      <c r="T1051" s="272" t="s">
        <v>367</v>
      </c>
      <c r="U1051" s="272" t="s">
        <v>367</v>
      </c>
      <c r="V1051" s="272" t="s">
        <v>367</v>
      </c>
      <c r="W1051" s="272"/>
      <c r="X1051" s="272"/>
      <c r="Y1051" s="272"/>
      <c r="Z1051" s="272"/>
      <c r="AA1051" s="272"/>
      <c r="AB1051" s="272"/>
      <c r="AC1051" s="272"/>
      <c r="AD1051" s="272"/>
      <c r="AE1051" s="272"/>
      <c r="AF1051" s="272"/>
      <c r="AG1051" s="272"/>
      <c r="AH1051" s="272"/>
      <c r="AI1051" s="272"/>
      <c r="AJ1051" s="272"/>
      <c r="AK1051" s="272"/>
      <c r="AL1051" s="272"/>
      <c r="AM1051" s="272"/>
      <c r="AN1051" s="272"/>
      <c r="AO1051" s="272"/>
      <c r="AP1051" s="272"/>
      <c r="AQ1051" s="272"/>
    </row>
    <row r="1052" spans="1:45">
      <c r="A1052" s="272">
        <v>206066</v>
      </c>
      <c r="B1052" s="252" t="s">
        <v>81</v>
      </c>
      <c r="C1052" s="272" t="s">
        <v>367</v>
      </c>
      <c r="D1052" s="272" t="s">
        <v>367</v>
      </c>
      <c r="E1052" s="272" t="s">
        <v>367</v>
      </c>
      <c r="F1052" s="272" t="s">
        <v>367</v>
      </c>
      <c r="G1052" s="272" t="s">
        <v>367</v>
      </c>
      <c r="H1052" s="272" t="s">
        <v>367</v>
      </c>
      <c r="I1052" s="272" t="s">
        <v>367</v>
      </c>
      <c r="J1052" s="272" t="s">
        <v>367</v>
      </c>
      <c r="K1052" s="272" t="s">
        <v>367</v>
      </c>
      <c r="L1052" s="272" t="s">
        <v>367</v>
      </c>
      <c r="M1052" s="272" t="s">
        <v>366</v>
      </c>
      <c r="N1052" s="272" t="s">
        <v>368</v>
      </c>
      <c r="O1052" s="272" t="s">
        <v>366</v>
      </c>
      <c r="P1052" s="272" t="s">
        <v>366</v>
      </c>
      <c r="Q1052" s="272" t="s">
        <v>367</v>
      </c>
      <c r="R1052" s="272" t="s">
        <v>368</v>
      </c>
      <c r="S1052" s="272" t="s">
        <v>367</v>
      </c>
      <c r="T1052" s="272" t="s">
        <v>368</v>
      </c>
      <c r="U1052" s="272" t="s">
        <v>368</v>
      </c>
      <c r="V1052" s="272" t="s">
        <v>366</v>
      </c>
      <c r="W1052" s="272"/>
      <c r="X1052" s="272"/>
      <c r="Y1052" s="272"/>
      <c r="Z1052" s="272"/>
      <c r="AA1052" s="272"/>
      <c r="AB1052" s="272"/>
      <c r="AC1052" s="272"/>
      <c r="AD1052" s="272"/>
      <c r="AE1052" s="272"/>
      <c r="AF1052" s="272"/>
      <c r="AG1052" s="272"/>
      <c r="AH1052" s="272"/>
      <c r="AI1052" s="272"/>
      <c r="AJ1052" s="272"/>
      <c r="AK1052" s="272"/>
      <c r="AL1052" s="272"/>
      <c r="AM1052" s="272"/>
      <c r="AN1052" s="272"/>
      <c r="AO1052" s="272"/>
      <c r="AP1052" s="272"/>
      <c r="AQ1052" s="272"/>
    </row>
    <row r="1053" spans="1:45">
      <c r="A1053" s="272">
        <v>206032</v>
      </c>
      <c r="B1053" s="252" t="s">
        <v>81</v>
      </c>
      <c r="C1053" s="272" t="s">
        <v>367</v>
      </c>
      <c r="D1053" s="272" t="s">
        <v>366</v>
      </c>
      <c r="E1053" s="272" t="s">
        <v>366</v>
      </c>
      <c r="F1053" s="272" t="s">
        <v>367</v>
      </c>
      <c r="G1053" s="272" t="s">
        <v>366</v>
      </c>
      <c r="H1053" s="272" t="s">
        <v>367</v>
      </c>
      <c r="I1053" s="272" t="s">
        <v>368</v>
      </c>
      <c r="J1053" s="272" t="s">
        <v>366</v>
      </c>
      <c r="K1053" s="272" t="s">
        <v>366</v>
      </c>
      <c r="L1053" s="272" t="s">
        <v>366</v>
      </c>
      <c r="M1053" s="272" t="s">
        <v>368</v>
      </c>
      <c r="N1053" s="272" t="s">
        <v>366</v>
      </c>
      <c r="O1053" s="272" t="s">
        <v>366</v>
      </c>
      <c r="P1053" s="272" t="s">
        <v>367</v>
      </c>
      <c r="Q1053" s="272" t="s">
        <v>368</v>
      </c>
      <c r="R1053" s="272" t="s">
        <v>367</v>
      </c>
      <c r="S1053" s="272" t="s">
        <v>368</v>
      </c>
      <c r="T1053" s="272" t="s">
        <v>367</v>
      </c>
      <c r="U1053" s="272" t="s">
        <v>366</v>
      </c>
      <c r="V1053" s="272" t="s">
        <v>368</v>
      </c>
      <c r="W1053" s="272"/>
      <c r="X1053" s="272"/>
      <c r="Y1053" s="272"/>
      <c r="Z1053" s="272"/>
      <c r="AA1053" s="272"/>
      <c r="AB1053" s="272"/>
      <c r="AC1053" s="272"/>
      <c r="AD1053" s="272"/>
      <c r="AE1053" s="272"/>
      <c r="AF1053" s="272"/>
      <c r="AG1053" s="272"/>
      <c r="AH1053" s="272"/>
      <c r="AI1053" s="272"/>
      <c r="AJ1053" s="272"/>
      <c r="AK1053" s="272"/>
      <c r="AL1053" s="272"/>
      <c r="AM1053" s="272"/>
      <c r="AN1053" s="272"/>
      <c r="AO1053" s="272"/>
      <c r="AP1053" s="272"/>
      <c r="AQ1053" s="272"/>
    </row>
    <row r="1054" spans="1:45">
      <c r="A1054" s="272">
        <v>206028</v>
      </c>
      <c r="B1054" s="252" t="s">
        <v>81</v>
      </c>
      <c r="C1054" s="272" t="s">
        <v>367</v>
      </c>
      <c r="D1054" s="272" t="s">
        <v>367</v>
      </c>
      <c r="E1054" s="272" t="s">
        <v>367</v>
      </c>
      <c r="F1054" s="272" t="s">
        <v>367</v>
      </c>
      <c r="G1054" s="272" t="s">
        <v>368</v>
      </c>
      <c r="H1054" s="272" t="s">
        <v>368</v>
      </c>
      <c r="I1054" s="272" t="s">
        <v>367</v>
      </c>
      <c r="J1054" s="272" t="s">
        <v>366</v>
      </c>
      <c r="K1054" s="272" t="s">
        <v>368</v>
      </c>
      <c r="L1054" s="272" t="s">
        <v>368</v>
      </c>
      <c r="M1054" s="272" t="s">
        <v>366</v>
      </c>
      <c r="N1054" s="272" t="s">
        <v>366</v>
      </c>
      <c r="O1054" s="272" t="s">
        <v>366</v>
      </c>
      <c r="P1054" s="272" t="s">
        <v>366</v>
      </c>
      <c r="Q1054" s="272" t="s">
        <v>367</v>
      </c>
      <c r="R1054" s="272" t="s">
        <v>367</v>
      </c>
      <c r="S1054" s="272" t="s">
        <v>367</v>
      </c>
      <c r="T1054" s="272" t="s">
        <v>367</v>
      </c>
      <c r="U1054" s="272" t="s">
        <v>367</v>
      </c>
      <c r="V1054" s="272" t="s">
        <v>367</v>
      </c>
      <c r="W1054" s="272"/>
      <c r="X1054" s="272"/>
      <c r="Y1054" s="272"/>
      <c r="Z1054" s="272"/>
      <c r="AA1054" s="272"/>
      <c r="AB1054" s="272"/>
      <c r="AC1054" s="272"/>
      <c r="AD1054" s="272"/>
      <c r="AE1054" s="272"/>
      <c r="AF1054" s="272"/>
      <c r="AG1054" s="272"/>
      <c r="AH1054" s="272"/>
      <c r="AI1054" s="272"/>
      <c r="AJ1054" s="272"/>
      <c r="AK1054" s="272"/>
      <c r="AL1054" s="272"/>
      <c r="AM1054" s="272"/>
      <c r="AN1054" s="272"/>
      <c r="AO1054" s="272"/>
      <c r="AP1054" s="272"/>
      <c r="AQ1054" s="272"/>
    </row>
    <row r="1055" spans="1:45" s="272" customFormat="1">
      <c r="A1055" s="272">
        <v>206014</v>
      </c>
      <c r="B1055" s="252" t="s">
        <v>81</v>
      </c>
      <c r="C1055" s="272" t="s">
        <v>367</v>
      </c>
      <c r="D1055" s="272" t="s">
        <v>367</v>
      </c>
      <c r="E1055" s="272" t="s">
        <v>367</v>
      </c>
      <c r="F1055" s="272" t="s">
        <v>367</v>
      </c>
      <c r="G1055" s="272" t="s">
        <v>366</v>
      </c>
      <c r="H1055" s="272" t="s">
        <v>367</v>
      </c>
      <c r="I1055" s="272" t="s">
        <v>367</v>
      </c>
      <c r="J1055" s="272" t="s">
        <v>367</v>
      </c>
      <c r="K1055" s="272" t="s">
        <v>368</v>
      </c>
      <c r="L1055" s="272" t="s">
        <v>367</v>
      </c>
      <c r="M1055" s="272" t="s">
        <v>366</v>
      </c>
      <c r="N1055" s="272" t="s">
        <v>366</v>
      </c>
      <c r="O1055" s="272" t="s">
        <v>366</v>
      </c>
      <c r="P1055" s="272" t="s">
        <v>366</v>
      </c>
      <c r="Q1055" s="272" t="s">
        <v>366</v>
      </c>
      <c r="R1055" s="272" t="s">
        <v>367</v>
      </c>
      <c r="S1055" s="272" t="s">
        <v>367</v>
      </c>
      <c r="T1055" s="272" t="s">
        <v>367</v>
      </c>
      <c r="U1055" s="272" t="s">
        <v>368</v>
      </c>
      <c r="V1055" s="272" t="s">
        <v>366</v>
      </c>
      <c r="AR1055" s="252"/>
      <c r="AS1055" s="252"/>
    </row>
    <row r="1056" spans="1:45" s="272" customFormat="1">
      <c r="A1056" s="272">
        <v>205988</v>
      </c>
      <c r="B1056" s="252" t="s">
        <v>81</v>
      </c>
      <c r="C1056" s="272" t="s">
        <v>367</v>
      </c>
      <c r="D1056" s="272" t="s">
        <v>367</v>
      </c>
      <c r="E1056" s="272" t="s">
        <v>367</v>
      </c>
      <c r="F1056" s="272" t="s">
        <v>367</v>
      </c>
      <c r="G1056" s="272" t="s">
        <v>367</v>
      </c>
      <c r="H1056" s="272" t="s">
        <v>367</v>
      </c>
      <c r="I1056" s="272" t="s">
        <v>367</v>
      </c>
      <c r="J1056" s="272" t="s">
        <v>368</v>
      </c>
      <c r="K1056" s="272" t="s">
        <v>367</v>
      </c>
      <c r="L1056" s="272" t="s">
        <v>367</v>
      </c>
      <c r="M1056" s="272" t="s">
        <v>366</v>
      </c>
      <c r="N1056" s="272" t="s">
        <v>368</v>
      </c>
      <c r="O1056" s="272" t="s">
        <v>368</v>
      </c>
      <c r="P1056" s="272" t="s">
        <v>367</v>
      </c>
      <c r="Q1056" s="272" t="s">
        <v>368</v>
      </c>
      <c r="R1056" s="272" t="s">
        <v>367</v>
      </c>
      <c r="S1056" s="272" t="s">
        <v>368</v>
      </c>
      <c r="T1056" s="272" t="s">
        <v>366</v>
      </c>
      <c r="U1056" s="272" t="s">
        <v>366</v>
      </c>
      <c r="V1056" s="272" t="s">
        <v>368</v>
      </c>
      <c r="AR1056" s="252"/>
      <c r="AS1056" s="252"/>
    </row>
    <row r="1057" spans="1:45" s="272" customFormat="1">
      <c r="A1057" s="272">
        <v>205953</v>
      </c>
      <c r="B1057" s="252" t="s">
        <v>81</v>
      </c>
      <c r="C1057" s="272" t="s">
        <v>366</v>
      </c>
      <c r="D1057" s="272" t="s">
        <v>367</v>
      </c>
      <c r="E1057" s="272" t="s">
        <v>367</v>
      </c>
      <c r="F1057" s="272" t="s">
        <v>367</v>
      </c>
      <c r="G1057" s="272" t="s">
        <v>367</v>
      </c>
      <c r="H1057" s="272" t="s">
        <v>368</v>
      </c>
      <c r="I1057" s="272" t="s">
        <v>368</v>
      </c>
      <c r="J1057" s="272" t="s">
        <v>368</v>
      </c>
      <c r="K1057" s="272" t="s">
        <v>368</v>
      </c>
      <c r="L1057" s="272" t="s">
        <v>367</v>
      </c>
      <c r="M1057" s="272" t="s">
        <v>366</v>
      </c>
      <c r="N1057" s="272" t="s">
        <v>366</v>
      </c>
      <c r="O1057" s="272" t="s">
        <v>366</v>
      </c>
      <c r="P1057" s="272" t="s">
        <v>366</v>
      </c>
      <c r="Q1057" s="272" t="s">
        <v>366</v>
      </c>
      <c r="R1057" s="272" t="s">
        <v>368</v>
      </c>
      <c r="S1057" s="272" t="s">
        <v>366</v>
      </c>
      <c r="T1057" s="272" t="s">
        <v>368</v>
      </c>
      <c r="U1057" s="272" t="s">
        <v>368</v>
      </c>
      <c r="V1057" s="272" t="s">
        <v>366</v>
      </c>
      <c r="AR1057" s="252"/>
      <c r="AS1057" s="252"/>
    </row>
    <row r="1058" spans="1:45" s="272" customFormat="1">
      <c r="A1058" s="272">
        <v>205920</v>
      </c>
      <c r="B1058" s="252" t="s">
        <v>81</v>
      </c>
      <c r="C1058" s="272" t="s">
        <v>367</v>
      </c>
      <c r="D1058" s="272" t="s">
        <v>367</v>
      </c>
      <c r="E1058" s="272" t="s">
        <v>367</v>
      </c>
      <c r="F1058" s="272" t="s">
        <v>367</v>
      </c>
      <c r="G1058" s="272" t="s">
        <v>367</v>
      </c>
      <c r="H1058" s="272" t="s">
        <v>367</v>
      </c>
      <c r="I1058" s="272" t="s">
        <v>367</v>
      </c>
      <c r="J1058" s="272" t="s">
        <v>367</v>
      </c>
      <c r="K1058" s="272" t="s">
        <v>367</v>
      </c>
      <c r="L1058" s="272" t="s">
        <v>367</v>
      </c>
      <c r="M1058" s="272" t="s">
        <v>368</v>
      </c>
      <c r="N1058" s="272" t="s">
        <v>368</v>
      </c>
      <c r="O1058" s="272" t="s">
        <v>366</v>
      </c>
      <c r="P1058" s="272" t="s">
        <v>367</v>
      </c>
      <c r="Q1058" s="272" t="s">
        <v>366</v>
      </c>
      <c r="R1058" s="272" t="s">
        <v>368</v>
      </c>
      <c r="S1058" s="272" t="s">
        <v>368</v>
      </c>
      <c r="T1058" s="272" t="s">
        <v>368</v>
      </c>
      <c r="U1058" s="272" t="s">
        <v>366</v>
      </c>
      <c r="V1058" s="272" t="s">
        <v>368</v>
      </c>
      <c r="AR1058" s="252"/>
      <c r="AS1058" s="252"/>
    </row>
    <row r="1059" spans="1:45" s="272" customFormat="1">
      <c r="A1059" s="272">
        <v>205913</v>
      </c>
      <c r="B1059" s="252" t="s">
        <v>81</v>
      </c>
      <c r="C1059" s="272" t="s">
        <v>366</v>
      </c>
      <c r="D1059" s="272" t="s">
        <v>368</v>
      </c>
      <c r="E1059" s="272" t="s">
        <v>366</v>
      </c>
      <c r="F1059" s="272" t="s">
        <v>367</v>
      </c>
      <c r="G1059" s="272" t="s">
        <v>368</v>
      </c>
      <c r="H1059" s="272" t="s">
        <v>366</v>
      </c>
      <c r="I1059" s="272" t="s">
        <v>368</v>
      </c>
      <c r="J1059" s="272" t="s">
        <v>367</v>
      </c>
      <c r="K1059" s="272" t="s">
        <v>368</v>
      </c>
      <c r="L1059" s="272" t="s">
        <v>368</v>
      </c>
      <c r="M1059" s="272" t="s">
        <v>367</v>
      </c>
      <c r="N1059" s="272" t="s">
        <v>367</v>
      </c>
      <c r="O1059" s="272" t="s">
        <v>367</v>
      </c>
      <c r="P1059" s="272" t="s">
        <v>367</v>
      </c>
      <c r="Q1059" s="272" t="s">
        <v>367</v>
      </c>
      <c r="R1059" s="272" t="s">
        <v>367</v>
      </c>
      <c r="S1059" s="272" t="s">
        <v>367</v>
      </c>
      <c r="T1059" s="272" t="s">
        <v>367</v>
      </c>
      <c r="U1059" s="272" t="s">
        <v>367</v>
      </c>
      <c r="V1059" s="272" t="s">
        <v>367</v>
      </c>
      <c r="AR1059" s="252"/>
      <c r="AS1059" s="252"/>
    </row>
    <row r="1060" spans="1:45" s="272" customFormat="1">
      <c r="A1060" s="272">
        <v>205904</v>
      </c>
      <c r="B1060" s="252" t="s">
        <v>81</v>
      </c>
      <c r="C1060" s="272" t="s">
        <v>367</v>
      </c>
      <c r="D1060" s="272" t="s">
        <v>367</v>
      </c>
      <c r="E1060" s="272" t="s">
        <v>367</v>
      </c>
      <c r="F1060" s="272" t="s">
        <v>367</v>
      </c>
      <c r="G1060" s="272" t="s">
        <v>367</v>
      </c>
      <c r="H1060" s="272" t="s">
        <v>367</v>
      </c>
      <c r="I1060" s="272" t="s">
        <v>367</v>
      </c>
      <c r="J1060" s="272" t="s">
        <v>367</v>
      </c>
      <c r="K1060" s="272" t="s">
        <v>367</v>
      </c>
      <c r="L1060" s="272" t="s">
        <v>367</v>
      </c>
      <c r="M1060" s="272" t="s">
        <v>368</v>
      </c>
      <c r="N1060" s="272" t="s">
        <v>366</v>
      </c>
      <c r="O1060" s="272" t="s">
        <v>366</v>
      </c>
      <c r="P1060" s="272" t="s">
        <v>368</v>
      </c>
      <c r="Q1060" s="272" t="s">
        <v>366</v>
      </c>
      <c r="R1060" s="272" t="s">
        <v>368</v>
      </c>
      <c r="S1060" s="272" t="s">
        <v>367</v>
      </c>
      <c r="T1060" s="272" t="s">
        <v>366</v>
      </c>
      <c r="U1060" s="272" t="s">
        <v>366</v>
      </c>
      <c r="V1060" s="272" t="s">
        <v>366</v>
      </c>
      <c r="AR1060" s="252"/>
      <c r="AS1060" s="252"/>
    </row>
    <row r="1061" spans="1:45" s="272" customFormat="1">
      <c r="A1061" s="272">
        <v>205899</v>
      </c>
      <c r="B1061" s="252" t="s">
        <v>81</v>
      </c>
      <c r="C1061" s="272" t="s">
        <v>367</v>
      </c>
      <c r="D1061" s="272" t="s">
        <v>367</v>
      </c>
      <c r="E1061" s="272" t="s">
        <v>367</v>
      </c>
      <c r="F1061" s="272" t="s">
        <v>367</v>
      </c>
      <c r="G1061" s="272" t="s">
        <v>366</v>
      </c>
      <c r="H1061" s="272" t="s">
        <v>366</v>
      </c>
      <c r="I1061" s="272" t="s">
        <v>367</v>
      </c>
      <c r="J1061" s="272" t="s">
        <v>367</v>
      </c>
      <c r="K1061" s="272" t="s">
        <v>367</v>
      </c>
      <c r="L1061" s="272" t="s">
        <v>367</v>
      </c>
      <c r="M1061" s="272" t="s">
        <v>367</v>
      </c>
      <c r="N1061" s="272" t="s">
        <v>367</v>
      </c>
      <c r="O1061" s="272" t="s">
        <v>367</v>
      </c>
      <c r="P1061" s="272" t="s">
        <v>368</v>
      </c>
      <c r="Q1061" s="272" t="s">
        <v>367</v>
      </c>
      <c r="R1061" s="272" t="s">
        <v>368</v>
      </c>
      <c r="S1061" s="272" t="s">
        <v>366</v>
      </c>
      <c r="T1061" s="272" t="s">
        <v>367</v>
      </c>
      <c r="U1061" s="272" t="s">
        <v>367</v>
      </c>
      <c r="V1061" s="272" t="s">
        <v>368</v>
      </c>
      <c r="AR1061" s="252"/>
      <c r="AS1061" s="252"/>
    </row>
    <row r="1062" spans="1:45" s="272" customFormat="1">
      <c r="A1062" s="272">
        <v>205843</v>
      </c>
      <c r="B1062" s="252" t="s">
        <v>81</v>
      </c>
      <c r="C1062" s="272" t="s">
        <v>367</v>
      </c>
      <c r="D1062" s="272" t="s">
        <v>367</v>
      </c>
      <c r="E1062" s="272" t="s">
        <v>367</v>
      </c>
      <c r="F1062" s="272" t="s">
        <v>367</v>
      </c>
      <c r="G1062" s="272" t="s">
        <v>367</v>
      </c>
      <c r="H1062" s="272" t="s">
        <v>368</v>
      </c>
      <c r="I1062" s="272" t="s">
        <v>367</v>
      </c>
      <c r="J1062" s="272" t="s">
        <v>367</v>
      </c>
      <c r="K1062" s="272" t="s">
        <v>367</v>
      </c>
      <c r="L1062" s="272" t="s">
        <v>367</v>
      </c>
      <c r="M1062" s="272" t="s">
        <v>366</v>
      </c>
      <c r="N1062" s="272" t="s">
        <v>368</v>
      </c>
      <c r="O1062" s="272" t="s">
        <v>366</v>
      </c>
      <c r="P1062" s="272" t="s">
        <v>367</v>
      </c>
      <c r="Q1062" s="272" t="s">
        <v>366</v>
      </c>
      <c r="R1062" s="272" t="s">
        <v>367</v>
      </c>
      <c r="S1062" s="272" t="s">
        <v>366</v>
      </c>
      <c r="T1062" s="272" t="s">
        <v>368</v>
      </c>
      <c r="U1062" s="272" t="s">
        <v>366</v>
      </c>
      <c r="V1062" s="272" t="s">
        <v>366</v>
      </c>
      <c r="AR1062" s="252"/>
      <c r="AS1062" s="252"/>
    </row>
    <row r="1063" spans="1:45" s="272" customFormat="1">
      <c r="A1063" s="272">
        <v>205801</v>
      </c>
      <c r="B1063" s="252" t="s">
        <v>81</v>
      </c>
      <c r="C1063" s="272" t="s">
        <v>367</v>
      </c>
      <c r="D1063" s="272" t="s">
        <v>367</v>
      </c>
      <c r="E1063" s="272" t="s">
        <v>366</v>
      </c>
      <c r="F1063" s="272" t="s">
        <v>367</v>
      </c>
      <c r="G1063" s="272" t="s">
        <v>367</v>
      </c>
      <c r="H1063" s="272" t="s">
        <v>368</v>
      </c>
      <c r="I1063" s="272" t="s">
        <v>368</v>
      </c>
      <c r="J1063" s="272" t="s">
        <v>366</v>
      </c>
      <c r="K1063" s="272" t="s">
        <v>368</v>
      </c>
      <c r="L1063" s="272" t="s">
        <v>367</v>
      </c>
      <c r="M1063" s="272" t="s">
        <v>368</v>
      </c>
      <c r="N1063" s="272" t="s">
        <v>368</v>
      </c>
      <c r="O1063" s="272" t="s">
        <v>368</v>
      </c>
      <c r="P1063" s="272" t="s">
        <v>367</v>
      </c>
      <c r="Q1063" s="272" t="s">
        <v>368</v>
      </c>
      <c r="R1063" s="272" t="s">
        <v>367</v>
      </c>
      <c r="S1063" s="272" t="s">
        <v>366</v>
      </c>
      <c r="T1063" s="272" t="s">
        <v>368</v>
      </c>
      <c r="U1063" s="272" t="s">
        <v>368</v>
      </c>
      <c r="V1063" s="272" t="s">
        <v>366</v>
      </c>
      <c r="AR1063" s="252"/>
      <c r="AS1063" s="252"/>
    </row>
    <row r="1064" spans="1:45" s="272" customFormat="1">
      <c r="A1064" s="272">
        <v>205793</v>
      </c>
      <c r="B1064" s="252" t="s">
        <v>81</v>
      </c>
      <c r="C1064" s="272" t="s">
        <v>368</v>
      </c>
      <c r="D1064" s="272" t="s">
        <v>367</v>
      </c>
      <c r="E1064" s="272" t="s">
        <v>366</v>
      </c>
      <c r="F1064" s="272" t="s">
        <v>367</v>
      </c>
      <c r="G1064" s="272" t="s">
        <v>366</v>
      </c>
      <c r="H1064" s="272" t="s">
        <v>366</v>
      </c>
      <c r="I1064" s="272" t="s">
        <v>368</v>
      </c>
      <c r="J1064" s="272" t="s">
        <v>366</v>
      </c>
      <c r="K1064" s="272" t="s">
        <v>366</v>
      </c>
      <c r="L1064" s="272" t="s">
        <v>368</v>
      </c>
      <c r="M1064" s="272" t="s">
        <v>366</v>
      </c>
      <c r="N1064" s="272" t="s">
        <v>368</v>
      </c>
      <c r="O1064" s="272" t="s">
        <v>366</v>
      </c>
      <c r="P1064" s="272" t="s">
        <v>366</v>
      </c>
      <c r="Q1064" s="272" t="s">
        <v>366</v>
      </c>
      <c r="R1064" s="272" t="s">
        <v>367</v>
      </c>
      <c r="S1064" s="272" t="s">
        <v>366</v>
      </c>
      <c r="T1064" s="272" t="s">
        <v>368</v>
      </c>
      <c r="U1064" s="272" t="s">
        <v>368</v>
      </c>
      <c r="V1064" s="272" t="s">
        <v>366</v>
      </c>
      <c r="AR1064" s="252"/>
      <c r="AS1064" s="252"/>
    </row>
    <row r="1065" spans="1:45" s="272" customFormat="1">
      <c r="A1065" s="272">
        <v>205780</v>
      </c>
      <c r="B1065" s="252" t="s">
        <v>81</v>
      </c>
      <c r="C1065" s="272" t="s">
        <v>367</v>
      </c>
      <c r="D1065" s="272" t="s">
        <v>367</v>
      </c>
      <c r="E1065" s="272" t="s">
        <v>367</v>
      </c>
      <c r="F1065" s="272" t="s">
        <v>367</v>
      </c>
      <c r="G1065" s="272" t="s">
        <v>367</v>
      </c>
      <c r="H1065" s="272" t="s">
        <v>367</v>
      </c>
      <c r="I1065" s="272" t="s">
        <v>367</v>
      </c>
      <c r="J1065" s="272" t="s">
        <v>366</v>
      </c>
      <c r="K1065" s="272" t="s">
        <v>367</v>
      </c>
      <c r="L1065" s="272" t="s">
        <v>367</v>
      </c>
      <c r="M1065" s="272" t="s">
        <v>367</v>
      </c>
      <c r="N1065" s="272" t="s">
        <v>367</v>
      </c>
      <c r="O1065" s="272" t="s">
        <v>368</v>
      </c>
      <c r="P1065" s="272" t="s">
        <v>367</v>
      </c>
      <c r="Q1065" s="272" t="s">
        <v>366</v>
      </c>
      <c r="R1065" s="272" t="s">
        <v>367</v>
      </c>
      <c r="S1065" s="272" t="s">
        <v>366</v>
      </c>
      <c r="T1065" s="272" t="s">
        <v>368</v>
      </c>
      <c r="U1065" s="272" t="s">
        <v>368</v>
      </c>
      <c r="V1065" s="272" t="s">
        <v>366</v>
      </c>
      <c r="AR1065" s="252"/>
      <c r="AS1065" s="252"/>
    </row>
    <row r="1066" spans="1:45" s="272" customFormat="1">
      <c r="A1066" s="272">
        <v>205776</v>
      </c>
      <c r="B1066" s="252" t="s">
        <v>81</v>
      </c>
      <c r="C1066" s="272" t="s">
        <v>367</v>
      </c>
      <c r="D1066" s="272" t="s">
        <v>367</v>
      </c>
      <c r="E1066" s="272" t="s">
        <v>367</v>
      </c>
      <c r="F1066" s="272" t="s">
        <v>367</v>
      </c>
      <c r="G1066" s="272" t="s">
        <v>366</v>
      </c>
      <c r="H1066" s="272" t="s">
        <v>366</v>
      </c>
      <c r="I1066" s="272" t="s">
        <v>366</v>
      </c>
      <c r="J1066" s="272" t="s">
        <v>368</v>
      </c>
      <c r="K1066" s="272" t="s">
        <v>367</v>
      </c>
      <c r="L1066" s="272" t="s">
        <v>368</v>
      </c>
      <c r="M1066" s="272" t="s">
        <v>366</v>
      </c>
      <c r="N1066" s="272" t="s">
        <v>366</v>
      </c>
      <c r="O1066" s="272" t="s">
        <v>368</v>
      </c>
      <c r="P1066" s="272" t="s">
        <v>367</v>
      </c>
      <c r="Q1066" s="272" t="s">
        <v>368</v>
      </c>
      <c r="R1066" s="272" t="s">
        <v>367</v>
      </c>
      <c r="S1066" s="272" t="s">
        <v>366</v>
      </c>
      <c r="T1066" s="272" t="s">
        <v>368</v>
      </c>
      <c r="U1066" s="272" t="s">
        <v>368</v>
      </c>
      <c r="V1066" s="272" t="s">
        <v>368</v>
      </c>
      <c r="AR1066" s="252"/>
      <c r="AS1066" s="252"/>
    </row>
    <row r="1067" spans="1:45" s="272" customFormat="1">
      <c r="A1067" s="272">
        <v>205772</v>
      </c>
      <c r="B1067" s="252" t="s">
        <v>81</v>
      </c>
      <c r="C1067" s="272" t="s">
        <v>367</v>
      </c>
      <c r="D1067" s="272" t="s">
        <v>367</v>
      </c>
      <c r="E1067" s="272" t="s">
        <v>367</v>
      </c>
      <c r="F1067" s="272" t="s">
        <v>367</v>
      </c>
      <c r="G1067" s="272" t="s">
        <v>367</v>
      </c>
      <c r="H1067" s="272" t="s">
        <v>367</v>
      </c>
      <c r="I1067" s="272" t="s">
        <v>367</v>
      </c>
      <c r="J1067" s="272" t="s">
        <v>366</v>
      </c>
      <c r="K1067" s="272" t="s">
        <v>368</v>
      </c>
      <c r="L1067" s="272" t="s">
        <v>368</v>
      </c>
      <c r="M1067" s="272" t="s">
        <v>367</v>
      </c>
      <c r="N1067" s="272" t="s">
        <v>366</v>
      </c>
      <c r="O1067" s="272" t="s">
        <v>366</v>
      </c>
      <c r="P1067" s="272" t="s">
        <v>367</v>
      </c>
      <c r="Q1067" s="272" t="s">
        <v>367</v>
      </c>
      <c r="R1067" s="272" t="s">
        <v>367</v>
      </c>
      <c r="S1067" s="272" t="s">
        <v>367</v>
      </c>
      <c r="T1067" s="272" t="s">
        <v>367</v>
      </c>
      <c r="U1067" s="272" t="s">
        <v>367</v>
      </c>
      <c r="V1067" s="272" t="s">
        <v>367</v>
      </c>
      <c r="AR1067" s="252"/>
      <c r="AS1067" s="252"/>
    </row>
    <row r="1068" spans="1:45" s="272" customFormat="1">
      <c r="A1068" s="272">
        <v>205771</v>
      </c>
      <c r="B1068" s="252" t="s">
        <v>81</v>
      </c>
      <c r="C1068" s="272" t="s">
        <v>366</v>
      </c>
      <c r="D1068" s="272" t="s">
        <v>367</v>
      </c>
      <c r="E1068" s="272" t="s">
        <v>367</v>
      </c>
      <c r="F1068" s="272" t="s">
        <v>367</v>
      </c>
      <c r="G1068" s="272" t="s">
        <v>367</v>
      </c>
      <c r="H1068" s="272" t="s">
        <v>368</v>
      </c>
      <c r="I1068" s="272" t="s">
        <v>366</v>
      </c>
      <c r="J1068" s="272" t="s">
        <v>368</v>
      </c>
      <c r="K1068" s="272" t="s">
        <v>367</v>
      </c>
      <c r="L1068" s="272" t="s">
        <v>368</v>
      </c>
      <c r="M1068" s="272" t="s">
        <v>367</v>
      </c>
      <c r="N1068" s="272" t="s">
        <v>367</v>
      </c>
      <c r="O1068" s="272" t="s">
        <v>366</v>
      </c>
      <c r="P1068" s="272" t="s">
        <v>367</v>
      </c>
      <c r="Q1068" s="272" t="s">
        <v>366</v>
      </c>
      <c r="R1068" s="272" t="s">
        <v>367</v>
      </c>
      <c r="S1068" s="272" t="s">
        <v>367</v>
      </c>
      <c r="T1068" s="272" t="s">
        <v>367</v>
      </c>
      <c r="U1068" s="272" t="s">
        <v>367</v>
      </c>
      <c r="V1068" s="272" t="s">
        <v>367</v>
      </c>
      <c r="AR1068" s="252"/>
      <c r="AS1068" s="252"/>
    </row>
    <row r="1069" spans="1:45" s="272" customFormat="1">
      <c r="A1069" s="272">
        <v>205740</v>
      </c>
      <c r="B1069" s="252" t="s">
        <v>81</v>
      </c>
      <c r="C1069" s="272" t="s">
        <v>367</v>
      </c>
      <c r="D1069" s="272" t="s">
        <v>367</v>
      </c>
      <c r="E1069" s="272" t="s">
        <v>367</v>
      </c>
      <c r="F1069" s="272" t="s">
        <v>367</v>
      </c>
      <c r="G1069" s="272" t="s">
        <v>366</v>
      </c>
      <c r="H1069" s="272" t="s">
        <v>367</v>
      </c>
      <c r="I1069" s="272" t="s">
        <v>368</v>
      </c>
      <c r="J1069" s="272" t="s">
        <v>367</v>
      </c>
      <c r="K1069" s="272" t="s">
        <v>366</v>
      </c>
      <c r="L1069" s="272" t="s">
        <v>367</v>
      </c>
      <c r="M1069" s="272" t="s">
        <v>367</v>
      </c>
      <c r="N1069" s="272" t="s">
        <v>366</v>
      </c>
      <c r="O1069" s="272" t="s">
        <v>367</v>
      </c>
      <c r="P1069" s="272" t="s">
        <v>368</v>
      </c>
      <c r="Q1069" s="272" t="s">
        <v>367</v>
      </c>
      <c r="R1069" s="272" t="s">
        <v>367</v>
      </c>
      <c r="S1069" s="272" t="s">
        <v>367</v>
      </c>
      <c r="T1069" s="272" t="s">
        <v>367</v>
      </c>
      <c r="U1069" s="272" t="s">
        <v>367</v>
      </c>
      <c r="V1069" s="272" t="s">
        <v>367</v>
      </c>
      <c r="AR1069" s="252"/>
      <c r="AS1069" s="252"/>
    </row>
    <row r="1070" spans="1:45" s="272" customFormat="1">
      <c r="A1070" s="272">
        <v>205728</v>
      </c>
      <c r="B1070" s="252" t="s">
        <v>81</v>
      </c>
      <c r="C1070" s="272" t="s">
        <v>366</v>
      </c>
      <c r="D1070" s="272" t="s">
        <v>368</v>
      </c>
      <c r="E1070" s="272" t="s">
        <v>368</v>
      </c>
      <c r="F1070" s="272" t="s">
        <v>368</v>
      </c>
      <c r="G1070" s="272" t="s">
        <v>366</v>
      </c>
      <c r="H1070" s="272" t="s">
        <v>366</v>
      </c>
      <c r="I1070" s="272" t="s">
        <v>368</v>
      </c>
      <c r="J1070" s="272" t="s">
        <v>366</v>
      </c>
      <c r="K1070" s="272" t="s">
        <v>368</v>
      </c>
      <c r="L1070" s="272" t="s">
        <v>368</v>
      </c>
      <c r="M1070" s="272" t="s">
        <v>368</v>
      </c>
      <c r="N1070" s="272" t="s">
        <v>368</v>
      </c>
      <c r="O1070" s="272" t="s">
        <v>368</v>
      </c>
      <c r="P1070" s="272" t="s">
        <v>367</v>
      </c>
      <c r="Q1070" s="272" t="s">
        <v>366</v>
      </c>
      <c r="R1070" s="272" t="s">
        <v>367</v>
      </c>
      <c r="S1070" s="272" t="s">
        <v>366</v>
      </c>
      <c r="T1070" s="272" t="s">
        <v>368</v>
      </c>
      <c r="U1070" s="272" t="s">
        <v>366</v>
      </c>
      <c r="V1070" s="272" t="s">
        <v>368</v>
      </c>
      <c r="AR1070" s="252"/>
      <c r="AS1070" s="252"/>
    </row>
    <row r="1071" spans="1:45">
      <c r="A1071" s="272">
        <v>205723</v>
      </c>
      <c r="B1071" s="252" t="s">
        <v>81</v>
      </c>
      <c r="C1071" s="272" t="s">
        <v>367</v>
      </c>
      <c r="D1071" s="272" t="s">
        <v>367</v>
      </c>
      <c r="E1071" s="272" t="s">
        <v>367</v>
      </c>
      <c r="F1071" s="272" t="s">
        <v>367</v>
      </c>
      <c r="G1071" s="272" t="s">
        <v>367</v>
      </c>
      <c r="H1071" s="272" t="s">
        <v>367</v>
      </c>
      <c r="I1071" s="272" t="s">
        <v>368</v>
      </c>
      <c r="J1071" s="272" t="s">
        <v>367</v>
      </c>
      <c r="K1071" s="272" t="s">
        <v>367</v>
      </c>
      <c r="L1071" s="272" t="s">
        <v>367</v>
      </c>
      <c r="M1071" s="272" t="s">
        <v>367</v>
      </c>
      <c r="N1071" s="272" t="s">
        <v>366</v>
      </c>
      <c r="O1071" s="272" t="s">
        <v>366</v>
      </c>
      <c r="P1071" s="272" t="s">
        <v>366</v>
      </c>
      <c r="Q1071" s="272" t="s">
        <v>367</v>
      </c>
      <c r="R1071" s="272" t="s">
        <v>367</v>
      </c>
      <c r="S1071" s="272" t="s">
        <v>367</v>
      </c>
      <c r="T1071" s="272" t="s">
        <v>368</v>
      </c>
      <c r="U1071" s="272" t="s">
        <v>368</v>
      </c>
      <c r="V1071" s="272" t="s">
        <v>368</v>
      </c>
      <c r="W1071" s="272"/>
      <c r="X1071" s="272"/>
      <c r="Y1071" s="272"/>
      <c r="Z1071" s="272"/>
      <c r="AA1071" s="272"/>
      <c r="AB1071" s="272"/>
      <c r="AC1071" s="272"/>
      <c r="AD1071" s="272"/>
      <c r="AE1071" s="272"/>
      <c r="AF1071" s="272"/>
      <c r="AG1071" s="272"/>
      <c r="AH1071" s="272"/>
      <c r="AI1071" s="272"/>
      <c r="AJ1071" s="272"/>
      <c r="AK1071" s="272"/>
      <c r="AL1071" s="272"/>
      <c r="AM1071" s="272"/>
      <c r="AN1071" s="272"/>
      <c r="AO1071" s="272"/>
      <c r="AP1071" s="272"/>
      <c r="AQ1071" s="272"/>
    </row>
    <row r="1072" spans="1:45">
      <c r="A1072" s="272">
        <v>205721</v>
      </c>
      <c r="B1072" s="252" t="s">
        <v>81</v>
      </c>
      <c r="C1072" s="272" t="s">
        <v>366</v>
      </c>
      <c r="D1072" s="272" t="s">
        <v>367</v>
      </c>
      <c r="E1072" s="272" t="s">
        <v>368</v>
      </c>
      <c r="F1072" s="272" t="s">
        <v>367</v>
      </c>
      <c r="G1072" s="272" t="s">
        <v>366</v>
      </c>
      <c r="H1072" s="272" t="s">
        <v>366</v>
      </c>
      <c r="I1072" s="272" t="s">
        <v>368</v>
      </c>
      <c r="J1072" s="272" t="s">
        <v>367</v>
      </c>
      <c r="K1072" s="272" t="s">
        <v>366</v>
      </c>
      <c r="L1072" s="272" t="s">
        <v>366</v>
      </c>
      <c r="M1072" s="272" t="s">
        <v>367</v>
      </c>
      <c r="N1072" s="272" t="s">
        <v>367</v>
      </c>
      <c r="O1072" s="272" t="s">
        <v>368</v>
      </c>
      <c r="P1072" s="272" t="s">
        <v>367</v>
      </c>
      <c r="Q1072" s="272" t="s">
        <v>367</v>
      </c>
      <c r="R1072" s="272" t="s">
        <v>367</v>
      </c>
      <c r="S1072" s="272" t="s">
        <v>368</v>
      </c>
      <c r="T1072" s="272" t="s">
        <v>367</v>
      </c>
      <c r="U1072" s="272" t="s">
        <v>368</v>
      </c>
      <c r="V1072" s="272" t="s">
        <v>367</v>
      </c>
      <c r="W1072" s="272"/>
      <c r="X1072" s="272"/>
      <c r="Y1072" s="272"/>
      <c r="Z1072" s="272"/>
      <c r="AA1072" s="272"/>
      <c r="AB1072" s="272"/>
      <c r="AC1072" s="272"/>
      <c r="AD1072" s="272"/>
      <c r="AE1072" s="272"/>
      <c r="AF1072" s="272"/>
      <c r="AG1072" s="272"/>
      <c r="AH1072" s="272"/>
      <c r="AI1072" s="272"/>
      <c r="AJ1072" s="272"/>
      <c r="AK1072" s="272"/>
      <c r="AL1072" s="272"/>
      <c r="AM1072" s="272"/>
      <c r="AN1072" s="272"/>
      <c r="AO1072" s="272"/>
      <c r="AP1072" s="272"/>
      <c r="AQ1072" s="272"/>
    </row>
    <row r="1073" spans="1:43">
      <c r="A1073" s="272">
        <v>205687</v>
      </c>
      <c r="B1073" s="252" t="s">
        <v>81</v>
      </c>
      <c r="C1073" s="272" t="s">
        <v>367</v>
      </c>
      <c r="D1073" s="272" t="s">
        <v>368</v>
      </c>
      <c r="E1073" s="272" t="s">
        <v>368</v>
      </c>
      <c r="F1073" s="272" t="s">
        <v>367</v>
      </c>
      <c r="G1073" s="272" t="s">
        <v>367</v>
      </c>
      <c r="H1073" s="272" t="s">
        <v>368</v>
      </c>
      <c r="I1073" s="272" t="s">
        <v>367</v>
      </c>
      <c r="J1073" s="272" t="s">
        <v>366</v>
      </c>
      <c r="K1073" s="272" t="s">
        <v>368</v>
      </c>
      <c r="L1073" s="272" t="s">
        <v>368</v>
      </c>
      <c r="M1073" s="272" t="s">
        <v>368</v>
      </c>
      <c r="N1073" s="272" t="s">
        <v>368</v>
      </c>
      <c r="O1073" s="272" t="s">
        <v>366</v>
      </c>
      <c r="P1073" s="272" t="s">
        <v>366</v>
      </c>
      <c r="Q1073" s="272" t="s">
        <v>366</v>
      </c>
      <c r="R1073" s="272" t="s">
        <v>368</v>
      </c>
      <c r="S1073" s="272" t="s">
        <v>366</v>
      </c>
      <c r="T1073" s="272" t="s">
        <v>368</v>
      </c>
      <c r="U1073" s="272" t="s">
        <v>366</v>
      </c>
      <c r="V1073" s="272" t="s">
        <v>366</v>
      </c>
      <c r="W1073" s="272"/>
      <c r="X1073" s="272"/>
      <c r="Y1073" s="272"/>
      <c r="Z1073" s="272"/>
      <c r="AA1073" s="272"/>
      <c r="AB1073" s="272"/>
      <c r="AC1073" s="272"/>
      <c r="AD1073" s="272"/>
      <c r="AE1073" s="272"/>
      <c r="AF1073" s="272"/>
      <c r="AG1073" s="272"/>
      <c r="AH1073" s="272"/>
      <c r="AI1073" s="272"/>
      <c r="AJ1073" s="272"/>
      <c r="AK1073" s="272"/>
      <c r="AL1073" s="272"/>
      <c r="AM1073" s="272"/>
      <c r="AN1073" s="272"/>
      <c r="AO1073" s="272"/>
      <c r="AP1073" s="272"/>
      <c r="AQ1073" s="272"/>
    </row>
    <row r="1074" spans="1:43">
      <c r="A1074" s="272">
        <v>205492</v>
      </c>
      <c r="B1074" s="252" t="s">
        <v>81</v>
      </c>
      <c r="C1074" s="272" t="s">
        <v>367</v>
      </c>
      <c r="D1074" s="272" t="s">
        <v>367</v>
      </c>
      <c r="E1074" s="272" t="s">
        <v>367</v>
      </c>
      <c r="F1074" s="272" t="s">
        <v>367</v>
      </c>
      <c r="G1074" s="272" t="s">
        <v>366</v>
      </c>
      <c r="H1074" s="272" t="s">
        <v>367</v>
      </c>
      <c r="I1074" s="272" t="s">
        <v>367</v>
      </c>
      <c r="J1074" s="272" t="s">
        <v>367</v>
      </c>
      <c r="K1074" s="272" t="s">
        <v>367</v>
      </c>
      <c r="L1074" s="272" t="s">
        <v>367</v>
      </c>
      <c r="M1074" s="272" t="s">
        <v>366</v>
      </c>
      <c r="N1074" s="272" t="s">
        <v>367</v>
      </c>
      <c r="O1074" s="272" t="s">
        <v>366</v>
      </c>
      <c r="P1074" s="272" t="s">
        <v>367</v>
      </c>
      <c r="Q1074" s="272" t="s">
        <v>366</v>
      </c>
      <c r="R1074" s="272" t="s">
        <v>366</v>
      </c>
      <c r="S1074" s="272" t="s">
        <v>366</v>
      </c>
      <c r="T1074" s="272" t="s">
        <v>366</v>
      </c>
      <c r="U1074" s="272" t="s">
        <v>368</v>
      </c>
      <c r="V1074" s="272" t="s">
        <v>366</v>
      </c>
      <c r="W1074" s="272"/>
      <c r="X1074" s="272"/>
      <c r="Y1074" s="272"/>
      <c r="Z1074" s="272"/>
      <c r="AA1074" s="272"/>
      <c r="AB1074" s="272"/>
      <c r="AC1074" s="272"/>
      <c r="AD1074" s="272"/>
      <c r="AE1074" s="272"/>
      <c r="AF1074" s="272"/>
      <c r="AG1074" s="272"/>
      <c r="AH1074" s="272"/>
      <c r="AI1074" s="272"/>
      <c r="AJ1074" s="272"/>
      <c r="AK1074" s="272"/>
      <c r="AL1074" s="272"/>
      <c r="AM1074" s="272"/>
      <c r="AN1074" s="272"/>
      <c r="AO1074" s="272"/>
      <c r="AP1074" s="272"/>
      <c r="AQ1074" s="272"/>
    </row>
    <row r="1075" spans="1:43">
      <c r="A1075" s="272">
        <v>205471</v>
      </c>
      <c r="B1075" s="252" t="s">
        <v>81</v>
      </c>
      <c r="C1075" s="272" t="s">
        <v>366</v>
      </c>
      <c r="D1075" s="272" t="s">
        <v>368</v>
      </c>
      <c r="E1075" s="272" t="s">
        <v>366</v>
      </c>
      <c r="F1075" s="272" t="s">
        <v>367</v>
      </c>
      <c r="G1075" s="272" t="s">
        <v>367</v>
      </c>
      <c r="H1075" s="272" t="s">
        <v>366</v>
      </c>
      <c r="I1075" s="272" t="s">
        <v>368</v>
      </c>
      <c r="J1075" s="272" t="s">
        <v>366</v>
      </c>
      <c r="K1075" s="272" t="s">
        <v>366</v>
      </c>
      <c r="L1075" s="272" t="s">
        <v>366</v>
      </c>
      <c r="M1075" s="272" t="s">
        <v>368</v>
      </c>
      <c r="N1075" s="272" t="s">
        <v>368</v>
      </c>
      <c r="O1075" s="272" t="s">
        <v>368</v>
      </c>
      <c r="P1075" s="272" t="s">
        <v>368</v>
      </c>
      <c r="Q1075" s="272" t="s">
        <v>368</v>
      </c>
      <c r="R1075" s="272" t="s">
        <v>367</v>
      </c>
      <c r="S1075" s="272" t="s">
        <v>368</v>
      </c>
      <c r="T1075" s="272" t="s">
        <v>367</v>
      </c>
      <c r="U1075" s="272" t="s">
        <v>367</v>
      </c>
      <c r="V1075" s="272" t="s">
        <v>367</v>
      </c>
      <c r="W1075" s="272"/>
      <c r="X1075" s="272"/>
      <c r="Y1075" s="272"/>
      <c r="Z1075" s="272"/>
      <c r="AA1075" s="272"/>
      <c r="AB1075" s="272"/>
      <c r="AC1075" s="272"/>
      <c r="AD1075" s="272"/>
      <c r="AE1075" s="272"/>
      <c r="AF1075" s="272"/>
      <c r="AG1075" s="272"/>
      <c r="AH1075" s="272"/>
      <c r="AI1075" s="272"/>
      <c r="AJ1075" s="272"/>
      <c r="AK1075" s="272"/>
      <c r="AL1075" s="272"/>
      <c r="AM1075" s="272"/>
      <c r="AN1075" s="272"/>
      <c r="AO1075" s="272"/>
      <c r="AP1075" s="272"/>
      <c r="AQ1075" s="272"/>
    </row>
    <row r="1076" spans="1:43">
      <c r="A1076" s="272">
        <v>205457</v>
      </c>
      <c r="B1076" s="252" t="s">
        <v>81</v>
      </c>
      <c r="C1076" s="272" t="s">
        <v>367</v>
      </c>
      <c r="D1076" s="272" t="s">
        <v>367</v>
      </c>
      <c r="E1076" s="272" t="s">
        <v>367</v>
      </c>
      <c r="F1076" s="272" t="s">
        <v>367</v>
      </c>
      <c r="G1076" s="272" t="s">
        <v>368</v>
      </c>
      <c r="H1076" s="272" t="s">
        <v>367</v>
      </c>
      <c r="I1076" s="272" t="s">
        <v>368</v>
      </c>
      <c r="J1076" s="272" t="s">
        <v>367</v>
      </c>
      <c r="K1076" s="272" t="s">
        <v>367</v>
      </c>
      <c r="L1076" s="272" t="s">
        <v>368</v>
      </c>
      <c r="M1076" s="272" t="s">
        <v>368</v>
      </c>
      <c r="N1076" s="272" t="s">
        <v>368</v>
      </c>
      <c r="O1076" s="272" t="s">
        <v>368</v>
      </c>
      <c r="P1076" s="272" t="s">
        <v>368</v>
      </c>
      <c r="Q1076" s="272" t="s">
        <v>368</v>
      </c>
      <c r="R1076" s="272" t="s">
        <v>367</v>
      </c>
      <c r="S1076" s="272" t="s">
        <v>367</v>
      </c>
      <c r="T1076" s="272" t="s">
        <v>368</v>
      </c>
      <c r="U1076" s="272" t="s">
        <v>368</v>
      </c>
      <c r="V1076" s="272" t="s">
        <v>368</v>
      </c>
      <c r="W1076" s="272"/>
      <c r="X1076" s="272"/>
      <c r="Y1076" s="272"/>
      <c r="Z1076" s="272"/>
      <c r="AA1076" s="272"/>
      <c r="AB1076" s="272"/>
      <c r="AC1076" s="272"/>
      <c r="AD1076" s="272"/>
      <c r="AE1076" s="272"/>
      <c r="AF1076" s="272"/>
      <c r="AG1076" s="272"/>
      <c r="AH1076" s="272"/>
      <c r="AI1076" s="272"/>
      <c r="AJ1076" s="272"/>
      <c r="AK1076" s="272"/>
      <c r="AL1076" s="272"/>
      <c r="AM1076" s="272"/>
      <c r="AN1076" s="272"/>
      <c r="AO1076" s="272"/>
      <c r="AP1076" s="272"/>
      <c r="AQ1076" s="272"/>
    </row>
    <row r="1077" spans="1:43">
      <c r="A1077" s="272">
        <v>205396</v>
      </c>
      <c r="B1077" s="252" t="s">
        <v>81</v>
      </c>
      <c r="C1077" s="272" t="s">
        <v>366</v>
      </c>
      <c r="D1077" s="272" t="s">
        <v>367</v>
      </c>
      <c r="E1077" s="272" t="s">
        <v>368</v>
      </c>
      <c r="F1077" s="272" t="s">
        <v>367</v>
      </c>
      <c r="G1077" s="272" t="s">
        <v>367</v>
      </c>
      <c r="H1077" s="272" t="s">
        <v>367</v>
      </c>
      <c r="I1077" s="272" t="s">
        <v>366</v>
      </c>
      <c r="J1077" s="272" t="s">
        <v>366</v>
      </c>
      <c r="K1077" s="272" t="s">
        <v>366</v>
      </c>
      <c r="L1077" s="272" t="s">
        <v>368</v>
      </c>
      <c r="M1077" s="272" t="s">
        <v>368</v>
      </c>
      <c r="N1077" s="272" t="s">
        <v>368</v>
      </c>
      <c r="O1077" s="272" t="s">
        <v>368</v>
      </c>
      <c r="P1077" s="272" t="s">
        <v>367</v>
      </c>
      <c r="Q1077" s="272" t="s">
        <v>367</v>
      </c>
      <c r="R1077" s="272" t="s">
        <v>367</v>
      </c>
      <c r="S1077" s="272" t="s">
        <v>367</v>
      </c>
      <c r="T1077" s="272" t="s">
        <v>368</v>
      </c>
      <c r="U1077" s="272" t="s">
        <v>368</v>
      </c>
      <c r="V1077" s="272" t="s">
        <v>368</v>
      </c>
      <c r="W1077" s="272"/>
      <c r="X1077" s="272"/>
      <c r="Y1077" s="272"/>
      <c r="Z1077" s="272"/>
      <c r="AA1077" s="272"/>
      <c r="AB1077" s="272"/>
      <c r="AC1077" s="272"/>
      <c r="AD1077" s="272"/>
      <c r="AE1077" s="272"/>
      <c r="AF1077" s="272"/>
      <c r="AG1077" s="272"/>
      <c r="AH1077" s="272"/>
      <c r="AI1077" s="272"/>
      <c r="AJ1077" s="272"/>
      <c r="AK1077" s="272"/>
      <c r="AL1077" s="272"/>
      <c r="AM1077" s="272"/>
      <c r="AN1077" s="272"/>
      <c r="AO1077" s="272"/>
      <c r="AP1077" s="272"/>
      <c r="AQ1077" s="272"/>
    </row>
    <row r="1078" spans="1:43">
      <c r="A1078" s="272">
        <v>205394</v>
      </c>
      <c r="B1078" s="252" t="s">
        <v>81</v>
      </c>
      <c r="C1078" s="272" t="s">
        <v>367</v>
      </c>
      <c r="D1078" s="272" t="s">
        <v>367</v>
      </c>
      <c r="E1078" s="272" t="s">
        <v>367</v>
      </c>
      <c r="F1078" s="272" t="s">
        <v>367</v>
      </c>
      <c r="G1078" s="272" t="s">
        <v>367</v>
      </c>
      <c r="H1078" s="272" t="s">
        <v>368</v>
      </c>
      <c r="I1078" s="272" t="s">
        <v>367</v>
      </c>
      <c r="J1078" s="272" t="s">
        <v>368</v>
      </c>
      <c r="K1078" s="272" t="s">
        <v>368</v>
      </c>
      <c r="L1078" s="272" t="s">
        <v>367</v>
      </c>
      <c r="M1078" s="272" t="s">
        <v>366</v>
      </c>
      <c r="N1078" s="272" t="s">
        <v>366</v>
      </c>
      <c r="O1078" s="272" t="s">
        <v>367</v>
      </c>
      <c r="P1078" s="272" t="s">
        <v>366</v>
      </c>
      <c r="Q1078" s="272" t="s">
        <v>366</v>
      </c>
      <c r="R1078" s="272" t="s">
        <v>366</v>
      </c>
      <c r="S1078" s="272" t="s">
        <v>366</v>
      </c>
      <c r="T1078" s="272" t="s">
        <v>368</v>
      </c>
      <c r="U1078" s="272" t="s">
        <v>368</v>
      </c>
      <c r="V1078" s="272" t="s">
        <v>366</v>
      </c>
      <c r="W1078" s="272"/>
      <c r="X1078" s="272"/>
      <c r="Y1078" s="272"/>
      <c r="Z1078" s="272"/>
      <c r="AA1078" s="272"/>
      <c r="AB1078" s="272"/>
      <c r="AC1078" s="272"/>
      <c r="AD1078" s="272"/>
      <c r="AE1078" s="272"/>
      <c r="AF1078" s="272"/>
      <c r="AG1078" s="272"/>
      <c r="AH1078" s="272"/>
      <c r="AI1078" s="272"/>
      <c r="AJ1078" s="272"/>
      <c r="AK1078" s="272"/>
      <c r="AL1078" s="272"/>
      <c r="AM1078" s="272"/>
      <c r="AN1078" s="272"/>
      <c r="AO1078" s="272"/>
      <c r="AP1078" s="272"/>
      <c r="AQ1078" s="272"/>
    </row>
    <row r="1079" spans="1:43">
      <c r="A1079" s="272">
        <v>205392</v>
      </c>
      <c r="B1079" s="252" t="s">
        <v>81</v>
      </c>
      <c r="C1079" s="272" t="s">
        <v>367</v>
      </c>
      <c r="D1079" s="272" t="s">
        <v>367</v>
      </c>
      <c r="E1079" s="272" t="s">
        <v>367</v>
      </c>
      <c r="F1079" s="272" t="s">
        <v>367</v>
      </c>
      <c r="G1079" s="272" t="s">
        <v>366</v>
      </c>
      <c r="H1079" s="272" t="s">
        <v>368</v>
      </c>
      <c r="I1079" s="272" t="s">
        <v>367</v>
      </c>
      <c r="J1079" s="272" t="s">
        <v>367</v>
      </c>
      <c r="K1079" s="272" t="s">
        <v>368</v>
      </c>
      <c r="L1079" s="272" t="s">
        <v>368</v>
      </c>
      <c r="M1079" s="272" t="s">
        <v>366</v>
      </c>
      <c r="N1079" s="272" t="s">
        <v>368</v>
      </c>
      <c r="O1079" s="272" t="s">
        <v>368</v>
      </c>
      <c r="P1079" s="272" t="s">
        <v>367</v>
      </c>
      <c r="Q1079" s="272" t="s">
        <v>368</v>
      </c>
      <c r="R1079" s="272" t="s">
        <v>367</v>
      </c>
      <c r="S1079" s="272" t="s">
        <v>366</v>
      </c>
      <c r="T1079" s="272" t="s">
        <v>368</v>
      </c>
      <c r="U1079" s="272" t="s">
        <v>368</v>
      </c>
      <c r="V1079" s="272" t="s">
        <v>368</v>
      </c>
      <c r="W1079" s="272"/>
      <c r="X1079" s="272"/>
      <c r="Y1079" s="272"/>
      <c r="Z1079" s="272"/>
      <c r="AA1079" s="272"/>
      <c r="AB1079" s="272"/>
      <c r="AC1079" s="272"/>
      <c r="AD1079" s="272"/>
      <c r="AE1079" s="272"/>
      <c r="AF1079" s="272"/>
      <c r="AG1079" s="272"/>
      <c r="AH1079" s="272"/>
      <c r="AI1079" s="272"/>
      <c r="AJ1079" s="272"/>
      <c r="AK1079" s="272"/>
      <c r="AL1079" s="272"/>
      <c r="AM1079" s="272"/>
      <c r="AN1079" s="272"/>
      <c r="AO1079" s="272"/>
      <c r="AP1079" s="272"/>
      <c r="AQ1079" s="272"/>
    </row>
    <row r="1080" spans="1:43">
      <c r="A1080" s="272">
        <v>205378</v>
      </c>
      <c r="B1080" s="252" t="s">
        <v>81</v>
      </c>
      <c r="C1080" s="272" t="s">
        <v>367</v>
      </c>
      <c r="D1080" s="272" t="s">
        <v>367</v>
      </c>
      <c r="E1080" s="272" t="s">
        <v>367</v>
      </c>
      <c r="F1080" s="272" t="s">
        <v>367</v>
      </c>
      <c r="G1080" s="272" t="s">
        <v>368</v>
      </c>
      <c r="H1080" s="272" t="s">
        <v>367</v>
      </c>
      <c r="I1080" s="272" t="s">
        <v>367</v>
      </c>
      <c r="J1080" s="272" t="s">
        <v>367</v>
      </c>
      <c r="K1080" s="272" t="s">
        <v>367</v>
      </c>
      <c r="L1080" s="272" t="s">
        <v>367</v>
      </c>
      <c r="M1080" s="272" t="s">
        <v>368</v>
      </c>
      <c r="N1080" s="272" t="s">
        <v>366</v>
      </c>
      <c r="O1080" s="272" t="s">
        <v>367</v>
      </c>
      <c r="P1080" s="272" t="s">
        <v>368</v>
      </c>
      <c r="Q1080" s="272" t="s">
        <v>368</v>
      </c>
      <c r="R1080" s="272" t="s">
        <v>367</v>
      </c>
      <c r="S1080" s="272" t="s">
        <v>366</v>
      </c>
      <c r="T1080" s="272" t="s">
        <v>368</v>
      </c>
      <c r="U1080" s="272" t="s">
        <v>368</v>
      </c>
      <c r="V1080" s="272" t="s">
        <v>366</v>
      </c>
      <c r="W1080" s="272"/>
      <c r="X1080" s="272"/>
      <c r="Y1080" s="272"/>
      <c r="Z1080" s="272"/>
      <c r="AA1080" s="272"/>
      <c r="AB1080" s="272"/>
      <c r="AC1080" s="272"/>
      <c r="AD1080" s="272"/>
      <c r="AE1080" s="272"/>
      <c r="AF1080" s="272"/>
      <c r="AG1080" s="272"/>
      <c r="AH1080" s="272"/>
      <c r="AI1080" s="272"/>
      <c r="AJ1080" s="272"/>
      <c r="AK1080" s="272"/>
      <c r="AL1080" s="272"/>
      <c r="AM1080" s="272"/>
      <c r="AN1080" s="272"/>
      <c r="AO1080" s="272"/>
      <c r="AP1080" s="272"/>
      <c r="AQ1080" s="272"/>
    </row>
    <row r="1081" spans="1:43">
      <c r="A1081" s="272">
        <v>205368</v>
      </c>
      <c r="B1081" s="252" t="s">
        <v>81</v>
      </c>
      <c r="C1081" s="272" t="s">
        <v>368</v>
      </c>
      <c r="D1081" s="272" t="s">
        <v>366</v>
      </c>
      <c r="E1081" s="272" t="s">
        <v>368</v>
      </c>
      <c r="F1081" s="272" t="s">
        <v>368</v>
      </c>
      <c r="G1081" s="272" t="s">
        <v>367</v>
      </c>
      <c r="H1081" s="272" t="s">
        <v>367</v>
      </c>
      <c r="I1081" s="272" t="s">
        <v>366</v>
      </c>
      <c r="J1081" s="272" t="s">
        <v>366</v>
      </c>
      <c r="K1081" s="272" t="s">
        <v>366</v>
      </c>
      <c r="L1081" s="272" t="s">
        <v>366</v>
      </c>
      <c r="M1081" s="272" t="s">
        <v>368</v>
      </c>
      <c r="N1081" s="272" t="s">
        <v>368</v>
      </c>
      <c r="O1081" s="272" t="s">
        <v>368</v>
      </c>
      <c r="P1081" s="272" t="s">
        <v>367</v>
      </c>
      <c r="Q1081" s="272" t="s">
        <v>367</v>
      </c>
      <c r="R1081" s="272" t="s">
        <v>367</v>
      </c>
      <c r="S1081" s="272" t="s">
        <v>367</v>
      </c>
      <c r="T1081" s="272" t="s">
        <v>367</v>
      </c>
      <c r="U1081" s="272" t="s">
        <v>367</v>
      </c>
      <c r="V1081" s="272" t="s">
        <v>367</v>
      </c>
      <c r="W1081" s="272"/>
      <c r="X1081" s="272"/>
      <c r="Y1081" s="272"/>
      <c r="Z1081" s="272"/>
      <c r="AA1081" s="272"/>
      <c r="AB1081" s="272"/>
      <c r="AC1081" s="272"/>
      <c r="AD1081" s="272"/>
      <c r="AE1081" s="272"/>
      <c r="AF1081" s="272"/>
      <c r="AG1081" s="272"/>
      <c r="AH1081" s="272"/>
      <c r="AI1081" s="272"/>
      <c r="AJ1081" s="272"/>
      <c r="AK1081" s="272"/>
      <c r="AL1081" s="272"/>
      <c r="AM1081" s="272"/>
      <c r="AN1081" s="272"/>
      <c r="AO1081" s="272"/>
      <c r="AP1081" s="272"/>
      <c r="AQ1081" s="272"/>
    </row>
    <row r="1082" spans="1:43">
      <c r="A1082" s="272">
        <v>205362</v>
      </c>
      <c r="B1082" s="252" t="s">
        <v>81</v>
      </c>
      <c r="C1082" s="272" t="s">
        <v>367</v>
      </c>
      <c r="D1082" s="272" t="s">
        <v>367</v>
      </c>
      <c r="E1082" s="272" t="s">
        <v>367</v>
      </c>
      <c r="F1082" s="272" t="s">
        <v>367</v>
      </c>
      <c r="G1082" s="272" t="s">
        <v>367</v>
      </c>
      <c r="H1082" s="272" t="s">
        <v>367</v>
      </c>
      <c r="I1082" s="272" t="s">
        <v>367</v>
      </c>
      <c r="J1082" s="272" t="s">
        <v>366</v>
      </c>
      <c r="K1082" s="272" t="s">
        <v>366</v>
      </c>
      <c r="L1082" s="272" t="s">
        <v>367</v>
      </c>
      <c r="M1082" s="272" t="s">
        <v>366</v>
      </c>
      <c r="N1082" s="272" t="s">
        <v>368</v>
      </c>
      <c r="O1082" s="272" t="s">
        <v>366</v>
      </c>
      <c r="P1082" s="272" t="s">
        <v>367</v>
      </c>
      <c r="Q1082" s="272" t="s">
        <v>368</v>
      </c>
      <c r="R1082" s="272" t="s">
        <v>367</v>
      </c>
      <c r="S1082" s="272" t="s">
        <v>368</v>
      </c>
      <c r="T1082" s="272" t="s">
        <v>368</v>
      </c>
      <c r="U1082" s="272" t="s">
        <v>368</v>
      </c>
      <c r="V1082" s="272" t="s">
        <v>368</v>
      </c>
      <c r="W1082" s="272"/>
      <c r="X1082" s="272"/>
      <c r="Y1082" s="272"/>
      <c r="Z1082" s="272"/>
      <c r="AA1082" s="272"/>
      <c r="AB1082" s="272"/>
      <c r="AC1082" s="272"/>
      <c r="AD1082" s="272"/>
      <c r="AE1082" s="272"/>
      <c r="AF1082" s="272"/>
      <c r="AG1082" s="272"/>
      <c r="AH1082" s="272"/>
      <c r="AI1082" s="272"/>
      <c r="AJ1082" s="272"/>
      <c r="AK1082" s="272"/>
      <c r="AL1082" s="272"/>
      <c r="AM1082" s="272"/>
      <c r="AN1082" s="272"/>
      <c r="AO1082" s="272"/>
      <c r="AP1082" s="272"/>
      <c r="AQ1082" s="272"/>
    </row>
    <row r="1083" spans="1:43">
      <c r="A1083" s="272">
        <v>205345</v>
      </c>
      <c r="B1083" s="252" t="s">
        <v>81</v>
      </c>
      <c r="C1083" s="272" t="s">
        <v>367</v>
      </c>
      <c r="D1083" s="272" t="s">
        <v>367</v>
      </c>
      <c r="E1083" s="272" t="s">
        <v>367</v>
      </c>
      <c r="F1083" s="272" t="s">
        <v>367</v>
      </c>
      <c r="G1083" s="272" t="s">
        <v>367</v>
      </c>
      <c r="H1083" s="272" t="s">
        <v>367</v>
      </c>
      <c r="I1083" s="272" t="s">
        <v>368</v>
      </c>
      <c r="J1083" s="272" t="s">
        <v>368</v>
      </c>
      <c r="K1083" s="272" t="s">
        <v>367</v>
      </c>
      <c r="L1083" s="272" t="s">
        <v>368</v>
      </c>
      <c r="M1083" s="272" t="s">
        <v>368</v>
      </c>
      <c r="N1083" s="272" t="s">
        <v>368</v>
      </c>
      <c r="O1083" s="272" t="s">
        <v>368</v>
      </c>
      <c r="P1083" s="272" t="s">
        <v>367</v>
      </c>
      <c r="Q1083" s="272" t="s">
        <v>367</v>
      </c>
      <c r="R1083" s="272" t="s">
        <v>367</v>
      </c>
      <c r="S1083" s="272" t="s">
        <v>367</v>
      </c>
      <c r="T1083" s="272" t="s">
        <v>368</v>
      </c>
      <c r="U1083" s="272" t="s">
        <v>368</v>
      </c>
      <c r="V1083" s="272" t="s">
        <v>368</v>
      </c>
      <c r="W1083" s="272"/>
      <c r="X1083" s="272"/>
      <c r="Y1083" s="272"/>
      <c r="Z1083" s="272"/>
      <c r="AA1083" s="272"/>
      <c r="AB1083" s="272"/>
      <c r="AC1083" s="272"/>
      <c r="AD1083" s="272"/>
      <c r="AE1083" s="272"/>
      <c r="AF1083" s="272"/>
      <c r="AG1083" s="272"/>
      <c r="AH1083" s="272"/>
      <c r="AI1083" s="272"/>
      <c r="AJ1083" s="272"/>
      <c r="AK1083" s="272"/>
      <c r="AL1083" s="272"/>
      <c r="AM1083" s="272"/>
      <c r="AN1083" s="272"/>
      <c r="AO1083" s="272"/>
      <c r="AP1083" s="272"/>
      <c r="AQ1083" s="272"/>
    </row>
    <row r="1084" spans="1:43">
      <c r="A1084" s="272">
        <v>205324</v>
      </c>
      <c r="B1084" s="252" t="s">
        <v>81</v>
      </c>
      <c r="C1084" s="272" t="s">
        <v>367</v>
      </c>
      <c r="D1084" s="272" t="s">
        <v>367</v>
      </c>
      <c r="E1084" s="272" t="s">
        <v>367</v>
      </c>
      <c r="F1084" s="272" t="s">
        <v>367</v>
      </c>
      <c r="G1084" s="272" t="s">
        <v>368</v>
      </c>
      <c r="H1084" s="272" t="s">
        <v>367</v>
      </c>
      <c r="I1084" s="272" t="s">
        <v>367</v>
      </c>
      <c r="J1084" s="272" t="s">
        <v>366</v>
      </c>
      <c r="K1084" s="272" t="s">
        <v>367</v>
      </c>
      <c r="L1084" s="272" t="s">
        <v>367</v>
      </c>
      <c r="M1084" s="272" t="s">
        <v>366</v>
      </c>
      <c r="N1084" s="272" t="s">
        <v>368</v>
      </c>
      <c r="O1084" s="272" t="s">
        <v>366</v>
      </c>
      <c r="P1084" s="272" t="s">
        <v>367</v>
      </c>
      <c r="Q1084" s="272" t="s">
        <v>367</v>
      </c>
      <c r="R1084" s="272" t="s">
        <v>367</v>
      </c>
      <c r="S1084" s="272" t="s">
        <v>368</v>
      </c>
      <c r="T1084" s="272" t="s">
        <v>367</v>
      </c>
      <c r="U1084" s="272" t="s">
        <v>368</v>
      </c>
      <c r="V1084" s="272" t="s">
        <v>368</v>
      </c>
      <c r="W1084" s="272"/>
      <c r="X1084" s="272"/>
      <c r="Y1084" s="272"/>
      <c r="Z1084" s="272"/>
      <c r="AA1084" s="272"/>
      <c r="AB1084" s="272"/>
      <c r="AC1084" s="272"/>
      <c r="AD1084" s="272"/>
      <c r="AE1084" s="272"/>
      <c r="AF1084" s="272"/>
      <c r="AG1084" s="272"/>
      <c r="AH1084" s="272"/>
      <c r="AI1084" s="272"/>
      <c r="AJ1084" s="272"/>
      <c r="AK1084" s="272"/>
      <c r="AL1084" s="272"/>
      <c r="AM1084" s="272"/>
      <c r="AN1084" s="272"/>
      <c r="AO1084" s="272"/>
      <c r="AP1084" s="272"/>
      <c r="AQ1084" s="272"/>
    </row>
    <row r="1085" spans="1:43">
      <c r="A1085" s="272">
        <v>205307</v>
      </c>
      <c r="B1085" s="252" t="s">
        <v>81</v>
      </c>
      <c r="C1085" s="272" t="s">
        <v>367</v>
      </c>
      <c r="D1085" s="272" t="s">
        <v>367</v>
      </c>
      <c r="E1085" s="272" t="s">
        <v>367</v>
      </c>
      <c r="F1085" s="272" t="s">
        <v>367</v>
      </c>
      <c r="G1085" s="272" t="s">
        <v>366</v>
      </c>
      <c r="H1085" s="272" t="s">
        <v>367</v>
      </c>
      <c r="I1085" s="272" t="s">
        <v>367</v>
      </c>
      <c r="J1085" s="272" t="s">
        <v>366</v>
      </c>
      <c r="K1085" s="272" t="s">
        <v>366</v>
      </c>
      <c r="L1085" s="272" t="s">
        <v>367</v>
      </c>
      <c r="M1085" s="272" t="s">
        <v>368</v>
      </c>
      <c r="N1085" s="272" t="s">
        <v>368</v>
      </c>
      <c r="O1085" s="272" t="s">
        <v>368</v>
      </c>
      <c r="P1085" s="272" t="s">
        <v>366</v>
      </c>
      <c r="Q1085" s="272" t="s">
        <v>366</v>
      </c>
      <c r="R1085" s="272" t="s">
        <v>368</v>
      </c>
      <c r="S1085" s="272" t="s">
        <v>367</v>
      </c>
      <c r="T1085" s="272" t="s">
        <v>366</v>
      </c>
      <c r="U1085" s="272" t="s">
        <v>366</v>
      </c>
      <c r="V1085" s="272" t="s">
        <v>366</v>
      </c>
      <c r="W1085" s="272"/>
      <c r="X1085" s="272"/>
      <c r="Y1085" s="272"/>
      <c r="Z1085" s="272"/>
      <c r="AA1085" s="272"/>
      <c r="AB1085" s="272"/>
      <c r="AC1085" s="272"/>
      <c r="AD1085" s="272"/>
      <c r="AE1085" s="272"/>
      <c r="AF1085" s="272"/>
      <c r="AG1085" s="272"/>
      <c r="AH1085" s="272"/>
      <c r="AI1085" s="272"/>
      <c r="AJ1085" s="272"/>
      <c r="AK1085" s="272"/>
      <c r="AL1085" s="272"/>
      <c r="AM1085" s="272"/>
      <c r="AN1085" s="272"/>
      <c r="AO1085" s="272"/>
      <c r="AP1085" s="272"/>
      <c r="AQ1085" s="272"/>
    </row>
    <row r="1086" spans="1:43">
      <c r="A1086" s="272">
        <v>205297</v>
      </c>
      <c r="B1086" s="252" t="s">
        <v>81</v>
      </c>
      <c r="C1086" s="272" t="s">
        <v>366</v>
      </c>
      <c r="D1086" s="272" t="s">
        <v>367</v>
      </c>
      <c r="E1086" s="272" t="s">
        <v>366</v>
      </c>
      <c r="F1086" s="272" t="s">
        <v>368</v>
      </c>
      <c r="G1086" s="272" t="s">
        <v>367</v>
      </c>
      <c r="H1086" s="272" t="s">
        <v>367</v>
      </c>
      <c r="I1086" s="272" t="s">
        <v>368</v>
      </c>
      <c r="J1086" s="272" t="s">
        <v>368</v>
      </c>
      <c r="K1086" s="272" t="s">
        <v>368</v>
      </c>
      <c r="L1086" s="272" t="s">
        <v>368</v>
      </c>
      <c r="M1086" s="272" t="s">
        <v>368</v>
      </c>
      <c r="N1086" s="272" t="s">
        <v>368</v>
      </c>
      <c r="O1086" s="272" t="s">
        <v>368</v>
      </c>
      <c r="P1086" s="272" t="s">
        <v>368</v>
      </c>
      <c r="Q1086" s="272" t="s">
        <v>368</v>
      </c>
      <c r="R1086" s="272" t="s">
        <v>367</v>
      </c>
      <c r="S1086" s="272" t="s">
        <v>367</v>
      </c>
      <c r="T1086" s="272" t="s">
        <v>368</v>
      </c>
      <c r="U1086" s="272" t="s">
        <v>368</v>
      </c>
      <c r="V1086" s="272" t="s">
        <v>368</v>
      </c>
      <c r="W1086" s="272"/>
      <c r="X1086" s="272"/>
      <c r="Y1086" s="272"/>
      <c r="Z1086" s="272"/>
      <c r="AA1086" s="272"/>
      <c r="AB1086" s="272"/>
      <c r="AC1086" s="272"/>
      <c r="AD1086" s="272"/>
      <c r="AE1086" s="272"/>
      <c r="AF1086" s="272"/>
      <c r="AG1086" s="272"/>
      <c r="AH1086" s="272"/>
      <c r="AI1086" s="272"/>
      <c r="AJ1086" s="272"/>
      <c r="AK1086" s="272"/>
      <c r="AL1086" s="272"/>
      <c r="AM1086" s="272"/>
      <c r="AN1086" s="272"/>
      <c r="AO1086" s="272"/>
      <c r="AP1086" s="272"/>
      <c r="AQ1086" s="272"/>
    </row>
    <row r="1087" spans="1:43">
      <c r="A1087" s="272">
        <v>205223</v>
      </c>
      <c r="B1087" s="252" t="s">
        <v>81</v>
      </c>
      <c r="C1087" s="272" t="s">
        <v>366</v>
      </c>
      <c r="D1087" s="272" t="s">
        <v>367</v>
      </c>
      <c r="E1087" s="272" t="s">
        <v>367</v>
      </c>
      <c r="F1087" s="272" t="s">
        <v>367</v>
      </c>
      <c r="G1087" s="272" t="s">
        <v>368</v>
      </c>
      <c r="H1087" s="272" t="s">
        <v>367</v>
      </c>
      <c r="I1087" s="272" t="s">
        <v>367</v>
      </c>
      <c r="J1087" s="272" t="s">
        <v>368</v>
      </c>
      <c r="K1087" s="272" t="s">
        <v>368</v>
      </c>
      <c r="L1087" s="272" t="s">
        <v>367</v>
      </c>
      <c r="M1087" s="272" t="s">
        <v>368</v>
      </c>
      <c r="N1087" s="272" t="s">
        <v>368</v>
      </c>
      <c r="O1087" s="272" t="s">
        <v>368</v>
      </c>
      <c r="P1087" s="272" t="s">
        <v>366</v>
      </c>
      <c r="Q1087" s="272" t="s">
        <v>366</v>
      </c>
      <c r="R1087" s="272" t="s">
        <v>366</v>
      </c>
      <c r="S1087" s="272" t="s">
        <v>367</v>
      </c>
      <c r="T1087" s="272" t="s">
        <v>366</v>
      </c>
      <c r="U1087" s="272" t="s">
        <v>366</v>
      </c>
      <c r="V1087" s="272" t="s">
        <v>366</v>
      </c>
      <c r="W1087" s="272"/>
      <c r="X1087" s="272"/>
      <c r="Y1087" s="272"/>
      <c r="Z1087" s="272"/>
      <c r="AA1087" s="272"/>
      <c r="AB1087" s="272"/>
      <c r="AC1087" s="272"/>
      <c r="AD1087" s="272"/>
      <c r="AE1087" s="272"/>
      <c r="AF1087" s="272"/>
      <c r="AG1087" s="272"/>
      <c r="AH1087" s="272"/>
      <c r="AI1087" s="272"/>
      <c r="AJ1087" s="272"/>
      <c r="AK1087" s="272"/>
      <c r="AL1087" s="272"/>
      <c r="AM1087" s="272"/>
      <c r="AN1087" s="272"/>
      <c r="AO1087" s="272"/>
      <c r="AP1087" s="272"/>
      <c r="AQ1087" s="272"/>
    </row>
    <row r="1088" spans="1:43">
      <c r="A1088" s="272">
        <v>205198</v>
      </c>
      <c r="B1088" s="252" t="s">
        <v>81</v>
      </c>
      <c r="C1088" s="272" t="s">
        <v>367</v>
      </c>
      <c r="D1088" s="272" t="s">
        <v>367</v>
      </c>
      <c r="E1088" s="272" t="s">
        <v>367</v>
      </c>
      <c r="F1088" s="272" t="s">
        <v>367</v>
      </c>
      <c r="G1088" s="272" t="s">
        <v>367</v>
      </c>
      <c r="H1088" s="272" t="s">
        <v>367</v>
      </c>
      <c r="I1088" s="272" t="s">
        <v>367</v>
      </c>
      <c r="J1088" s="272" t="s">
        <v>367</v>
      </c>
      <c r="K1088" s="272" t="s">
        <v>367</v>
      </c>
      <c r="L1088" s="272" t="s">
        <v>367</v>
      </c>
      <c r="M1088" s="272" t="s">
        <v>367</v>
      </c>
      <c r="N1088" s="272" t="s">
        <v>367</v>
      </c>
      <c r="O1088" s="272" t="s">
        <v>367</v>
      </c>
      <c r="P1088" s="272" t="s">
        <v>367</v>
      </c>
      <c r="Q1088" s="272" t="s">
        <v>367</v>
      </c>
      <c r="R1088" s="272" t="s">
        <v>367</v>
      </c>
      <c r="S1088" s="272" t="s">
        <v>367</v>
      </c>
      <c r="T1088" s="272" t="s">
        <v>367</v>
      </c>
      <c r="U1088" s="272" t="s">
        <v>367</v>
      </c>
      <c r="V1088" s="272" t="s">
        <v>367</v>
      </c>
      <c r="W1088" s="272"/>
      <c r="X1088" s="272"/>
      <c r="Y1088" s="272"/>
      <c r="Z1088" s="272"/>
      <c r="AA1088" s="272"/>
      <c r="AB1088" s="272"/>
      <c r="AC1088" s="272"/>
      <c r="AD1088" s="272"/>
      <c r="AE1088" s="272"/>
      <c r="AF1088" s="272"/>
      <c r="AG1088" s="272"/>
      <c r="AH1088" s="272"/>
      <c r="AI1088" s="272"/>
      <c r="AJ1088" s="272"/>
      <c r="AK1088" s="272"/>
      <c r="AL1088" s="272"/>
      <c r="AM1088" s="272"/>
      <c r="AN1088" s="272"/>
      <c r="AO1088" s="272"/>
      <c r="AP1088" s="272"/>
      <c r="AQ1088" s="272"/>
    </row>
    <row r="1089" spans="1:43">
      <c r="A1089" s="272">
        <v>205196</v>
      </c>
      <c r="B1089" s="252" t="s">
        <v>81</v>
      </c>
      <c r="C1089" s="272" t="s">
        <v>366</v>
      </c>
      <c r="D1089" s="272" t="s">
        <v>367</v>
      </c>
      <c r="E1089" s="272" t="s">
        <v>367</v>
      </c>
      <c r="F1089" s="272" t="s">
        <v>367</v>
      </c>
      <c r="G1089" s="272" t="s">
        <v>367</v>
      </c>
      <c r="H1089" s="272" t="s">
        <v>366</v>
      </c>
      <c r="I1089" s="272" t="s">
        <v>367</v>
      </c>
      <c r="J1089" s="272" t="s">
        <v>366</v>
      </c>
      <c r="K1089" s="272" t="s">
        <v>368</v>
      </c>
      <c r="L1089" s="272" t="s">
        <v>367</v>
      </c>
      <c r="M1089" s="272" t="s">
        <v>366</v>
      </c>
      <c r="N1089" s="272" t="s">
        <v>368</v>
      </c>
      <c r="O1089" s="272" t="s">
        <v>368</v>
      </c>
      <c r="P1089" s="272" t="s">
        <v>367</v>
      </c>
      <c r="Q1089" s="272" t="s">
        <v>366</v>
      </c>
      <c r="R1089" s="272" t="s">
        <v>367</v>
      </c>
      <c r="S1089" s="272" t="s">
        <v>367</v>
      </c>
      <c r="T1089" s="272" t="s">
        <v>367</v>
      </c>
      <c r="U1089" s="272" t="s">
        <v>367</v>
      </c>
      <c r="V1089" s="272" t="s">
        <v>367</v>
      </c>
      <c r="W1089" s="272"/>
      <c r="X1089" s="272"/>
      <c r="Y1089" s="272"/>
      <c r="Z1089" s="272"/>
      <c r="AA1089" s="272"/>
      <c r="AB1089" s="272"/>
      <c r="AC1089" s="272"/>
      <c r="AD1089" s="272"/>
      <c r="AE1089" s="272"/>
      <c r="AF1089" s="272"/>
      <c r="AG1089" s="272"/>
      <c r="AH1089" s="272"/>
      <c r="AI1089" s="272"/>
      <c r="AJ1089" s="272"/>
      <c r="AK1089" s="272"/>
      <c r="AL1089" s="272"/>
      <c r="AM1089" s="272"/>
      <c r="AN1089" s="272"/>
      <c r="AO1089" s="272"/>
      <c r="AP1089" s="272"/>
      <c r="AQ1089" s="272"/>
    </row>
    <row r="1090" spans="1:43">
      <c r="A1090" s="272">
        <v>205112</v>
      </c>
      <c r="B1090" s="252" t="s">
        <v>81</v>
      </c>
      <c r="C1090" s="272" t="s">
        <v>368</v>
      </c>
      <c r="D1090" s="272" t="s">
        <v>368</v>
      </c>
      <c r="E1090" s="272" t="s">
        <v>368</v>
      </c>
      <c r="F1090" s="272" t="s">
        <v>368</v>
      </c>
      <c r="G1090" s="272" t="s">
        <v>366</v>
      </c>
      <c r="H1090" s="272" t="s">
        <v>366</v>
      </c>
      <c r="I1090" s="272" t="s">
        <v>368</v>
      </c>
      <c r="J1090" s="272" t="s">
        <v>368</v>
      </c>
      <c r="K1090" s="272" t="s">
        <v>368</v>
      </c>
      <c r="L1090" s="272" t="s">
        <v>368</v>
      </c>
      <c r="M1090" s="272" t="s">
        <v>368</v>
      </c>
      <c r="N1090" s="272" t="s">
        <v>366</v>
      </c>
      <c r="O1090" s="272" t="s">
        <v>368</v>
      </c>
      <c r="P1090" s="272" t="s">
        <v>367</v>
      </c>
      <c r="Q1090" s="272" t="s">
        <v>368</v>
      </c>
      <c r="R1090" s="272" t="s">
        <v>367</v>
      </c>
      <c r="S1090" s="272" t="s">
        <v>367</v>
      </c>
      <c r="T1090" s="272" t="s">
        <v>367</v>
      </c>
      <c r="U1090" s="272" t="s">
        <v>367</v>
      </c>
      <c r="V1090" s="272" t="s">
        <v>367</v>
      </c>
      <c r="W1090" s="272"/>
      <c r="X1090" s="272"/>
      <c r="Y1090" s="272"/>
      <c r="Z1090" s="272"/>
      <c r="AA1090" s="272"/>
      <c r="AB1090" s="272"/>
      <c r="AC1090" s="272"/>
      <c r="AD1090" s="272"/>
      <c r="AE1090" s="272"/>
      <c r="AF1090" s="272"/>
      <c r="AG1090" s="272"/>
      <c r="AH1090" s="272"/>
      <c r="AI1090" s="272"/>
      <c r="AJ1090" s="272"/>
      <c r="AK1090" s="272"/>
      <c r="AL1090" s="272"/>
      <c r="AM1090" s="272"/>
      <c r="AN1090" s="272"/>
      <c r="AO1090" s="272"/>
      <c r="AP1090" s="272"/>
      <c r="AQ1090" s="272"/>
    </row>
    <row r="1091" spans="1:43">
      <c r="A1091" s="272">
        <v>205108</v>
      </c>
      <c r="B1091" s="252" t="s">
        <v>81</v>
      </c>
      <c r="C1091" s="272" t="s">
        <v>367</v>
      </c>
      <c r="D1091" s="272" t="s">
        <v>367</v>
      </c>
      <c r="E1091" s="272" t="s">
        <v>367</v>
      </c>
      <c r="F1091" s="272" t="s">
        <v>367</v>
      </c>
      <c r="G1091" s="272" t="s">
        <v>367</v>
      </c>
      <c r="H1091" s="272" t="s">
        <v>367</v>
      </c>
      <c r="I1091" s="272" t="s">
        <v>367</v>
      </c>
      <c r="J1091" s="272" t="s">
        <v>367</v>
      </c>
      <c r="K1091" s="272" t="s">
        <v>367</v>
      </c>
      <c r="L1091" s="272" t="s">
        <v>367</v>
      </c>
      <c r="M1091" s="272" t="s">
        <v>366</v>
      </c>
      <c r="N1091" s="272" t="s">
        <v>368</v>
      </c>
      <c r="O1091" s="272" t="s">
        <v>367</v>
      </c>
      <c r="P1091" s="272" t="s">
        <v>366</v>
      </c>
      <c r="Q1091" s="272" t="s">
        <v>368</v>
      </c>
      <c r="R1091" s="272" t="s">
        <v>367</v>
      </c>
      <c r="S1091" s="272" t="s">
        <v>368</v>
      </c>
      <c r="T1091" s="272" t="s">
        <v>368</v>
      </c>
      <c r="U1091" s="272" t="s">
        <v>366</v>
      </c>
      <c r="V1091" s="272" t="s">
        <v>367</v>
      </c>
      <c r="W1091" s="272"/>
      <c r="X1091" s="272"/>
      <c r="Y1091" s="272"/>
      <c r="Z1091" s="272"/>
      <c r="AA1091" s="272"/>
      <c r="AB1091" s="272"/>
      <c r="AC1091" s="272"/>
      <c r="AD1091" s="272"/>
      <c r="AE1091" s="272"/>
      <c r="AF1091" s="272"/>
      <c r="AG1091" s="272"/>
      <c r="AH1091" s="272"/>
      <c r="AI1091" s="272"/>
      <c r="AJ1091" s="272"/>
      <c r="AK1091" s="272"/>
      <c r="AL1091" s="272"/>
      <c r="AM1091" s="272"/>
      <c r="AN1091" s="272"/>
      <c r="AO1091" s="272"/>
      <c r="AP1091" s="272"/>
      <c r="AQ1091" s="272"/>
    </row>
    <row r="1092" spans="1:43">
      <c r="A1092" s="272">
        <v>205084</v>
      </c>
      <c r="B1092" s="252" t="s">
        <v>81</v>
      </c>
      <c r="C1092" s="272" t="s">
        <v>366</v>
      </c>
      <c r="D1092" s="272" t="s">
        <v>367</v>
      </c>
      <c r="E1092" s="272" t="s">
        <v>367</v>
      </c>
      <c r="F1092" s="272" t="s">
        <v>367</v>
      </c>
      <c r="G1092" s="272" t="s">
        <v>367</v>
      </c>
      <c r="H1092" s="272" t="s">
        <v>368</v>
      </c>
      <c r="I1092" s="272" t="s">
        <v>366</v>
      </c>
      <c r="J1092" s="272" t="s">
        <v>366</v>
      </c>
      <c r="K1092" s="272" t="s">
        <v>366</v>
      </c>
      <c r="L1092" s="272" t="s">
        <v>366</v>
      </c>
      <c r="M1092" s="272" t="s">
        <v>368</v>
      </c>
      <c r="N1092" s="272" t="s">
        <v>368</v>
      </c>
      <c r="O1092" s="272" t="s">
        <v>368</v>
      </c>
      <c r="P1092" s="272" t="s">
        <v>367</v>
      </c>
      <c r="Q1092" s="272" t="s">
        <v>366</v>
      </c>
      <c r="R1092" s="272" t="s">
        <v>367</v>
      </c>
      <c r="S1092" s="272" t="s">
        <v>366</v>
      </c>
      <c r="T1092" s="272" t="s">
        <v>368</v>
      </c>
      <c r="U1092" s="272" t="s">
        <v>366</v>
      </c>
      <c r="V1092" s="272" t="s">
        <v>366</v>
      </c>
      <c r="W1092" s="272"/>
      <c r="X1092" s="272"/>
      <c r="Y1092" s="272"/>
      <c r="Z1092" s="272"/>
      <c r="AA1092" s="272"/>
      <c r="AB1092" s="272"/>
      <c r="AC1092" s="272"/>
      <c r="AD1092" s="272"/>
      <c r="AE1092" s="272"/>
      <c r="AF1092" s="272"/>
      <c r="AG1092" s="272"/>
      <c r="AH1092" s="272"/>
      <c r="AI1092" s="272"/>
      <c r="AJ1092" s="272"/>
      <c r="AK1092" s="272"/>
      <c r="AL1092" s="272"/>
      <c r="AM1092" s="272"/>
      <c r="AN1092" s="272"/>
      <c r="AO1092" s="272"/>
      <c r="AP1092" s="272"/>
      <c r="AQ1092" s="272"/>
    </row>
    <row r="1093" spans="1:43">
      <c r="A1093" s="272">
        <v>205002</v>
      </c>
      <c r="B1093" s="252" t="s">
        <v>81</v>
      </c>
      <c r="C1093" s="272" t="s">
        <v>366</v>
      </c>
      <c r="D1093" s="272" t="s">
        <v>367</v>
      </c>
      <c r="E1093" s="272" t="s">
        <v>367</v>
      </c>
      <c r="F1093" s="272" t="s">
        <v>367</v>
      </c>
      <c r="G1093" s="272" t="s">
        <v>367</v>
      </c>
      <c r="H1093" s="272" t="s">
        <v>367</v>
      </c>
      <c r="I1093" s="272" t="s">
        <v>367</v>
      </c>
      <c r="J1093" s="272" t="s">
        <v>366</v>
      </c>
      <c r="K1093" s="272" t="s">
        <v>367</v>
      </c>
      <c r="L1093" s="272" t="s">
        <v>367</v>
      </c>
      <c r="M1093" s="272" t="s">
        <v>367</v>
      </c>
      <c r="N1093" s="272" t="s">
        <v>368</v>
      </c>
      <c r="O1093" s="272" t="s">
        <v>367</v>
      </c>
      <c r="P1093" s="272" t="s">
        <v>368</v>
      </c>
      <c r="Q1093" s="272" t="s">
        <v>366</v>
      </c>
      <c r="R1093" s="272" t="s">
        <v>368</v>
      </c>
      <c r="S1093" s="272" t="s">
        <v>366</v>
      </c>
      <c r="T1093" s="272" t="s">
        <v>368</v>
      </c>
      <c r="U1093" s="272" t="s">
        <v>368</v>
      </c>
      <c r="V1093" s="272" t="s">
        <v>368</v>
      </c>
      <c r="W1093" s="272"/>
      <c r="X1093" s="272"/>
      <c r="Y1093" s="272"/>
      <c r="Z1093" s="272"/>
      <c r="AA1093" s="272"/>
      <c r="AB1093" s="272"/>
      <c r="AC1093" s="272"/>
      <c r="AD1093" s="272"/>
      <c r="AE1093" s="272"/>
      <c r="AF1093" s="272"/>
      <c r="AG1093" s="272"/>
      <c r="AH1093" s="272"/>
      <c r="AI1093" s="272"/>
      <c r="AJ1093" s="272"/>
      <c r="AK1093" s="272"/>
      <c r="AL1093" s="272"/>
      <c r="AM1093" s="272"/>
      <c r="AN1093" s="272"/>
      <c r="AO1093" s="272"/>
      <c r="AP1093" s="272"/>
      <c r="AQ1093" s="272"/>
    </row>
    <row r="1094" spans="1:43">
      <c r="A1094" s="272">
        <v>204923</v>
      </c>
      <c r="B1094" s="252" t="s">
        <v>81</v>
      </c>
      <c r="C1094" s="272" t="s">
        <v>367</v>
      </c>
      <c r="D1094" s="272" t="s">
        <v>367</v>
      </c>
      <c r="E1094" s="272" t="s">
        <v>368</v>
      </c>
      <c r="F1094" s="272" t="s">
        <v>367</v>
      </c>
      <c r="G1094" s="272" t="s">
        <v>367</v>
      </c>
      <c r="H1094" s="272" t="s">
        <v>367</v>
      </c>
      <c r="I1094" s="272" t="s">
        <v>367</v>
      </c>
      <c r="J1094" s="272" t="s">
        <v>368</v>
      </c>
      <c r="K1094" s="272" t="s">
        <v>368</v>
      </c>
      <c r="L1094" s="272" t="s">
        <v>368</v>
      </c>
      <c r="M1094" s="272" t="s">
        <v>368</v>
      </c>
      <c r="N1094" s="272" t="s">
        <v>368</v>
      </c>
      <c r="O1094" s="272" t="s">
        <v>368</v>
      </c>
      <c r="P1094" s="272" t="s">
        <v>368</v>
      </c>
      <c r="Q1094" s="272" t="s">
        <v>368</v>
      </c>
      <c r="R1094" s="272" t="s">
        <v>367</v>
      </c>
      <c r="S1094" s="272" t="s">
        <v>367</v>
      </c>
      <c r="T1094" s="272" t="s">
        <v>368</v>
      </c>
      <c r="U1094" s="272" t="s">
        <v>368</v>
      </c>
      <c r="V1094" s="272" t="s">
        <v>368</v>
      </c>
      <c r="W1094" s="272"/>
      <c r="X1094" s="272"/>
      <c r="Y1094" s="272"/>
      <c r="Z1094" s="272"/>
      <c r="AA1094" s="272"/>
      <c r="AB1094" s="272"/>
      <c r="AC1094" s="272"/>
      <c r="AD1094" s="272"/>
      <c r="AE1094" s="272"/>
      <c r="AF1094" s="272"/>
      <c r="AG1094" s="272"/>
      <c r="AH1094" s="272"/>
      <c r="AI1094" s="272"/>
      <c r="AJ1094" s="272"/>
      <c r="AK1094" s="272"/>
      <c r="AL1094" s="272"/>
      <c r="AM1094" s="272"/>
      <c r="AN1094" s="272"/>
      <c r="AO1094" s="272"/>
      <c r="AP1094" s="272"/>
      <c r="AQ1094" s="272"/>
    </row>
    <row r="1095" spans="1:43">
      <c r="A1095" s="272">
        <v>204911</v>
      </c>
      <c r="B1095" s="252" t="s">
        <v>81</v>
      </c>
      <c r="C1095" s="272" t="s">
        <v>367</v>
      </c>
      <c r="D1095" s="272" t="s">
        <v>367</v>
      </c>
      <c r="E1095" s="272" t="s">
        <v>367</v>
      </c>
      <c r="F1095" s="272" t="s">
        <v>367</v>
      </c>
      <c r="G1095" s="272" t="s">
        <v>367</v>
      </c>
      <c r="H1095" s="272" t="s">
        <v>367</v>
      </c>
      <c r="I1095" s="272" t="s">
        <v>367</v>
      </c>
      <c r="J1095" s="272" t="s">
        <v>367</v>
      </c>
      <c r="K1095" s="272" t="s">
        <v>367</v>
      </c>
      <c r="L1095" s="272" t="s">
        <v>368</v>
      </c>
      <c r="M1095" s="272" t="s">
        <v>368</v>
      </c>
      <c r="N1095" s="272" t="s">
        <v>368</v>
      </c>
      <c r="O1095" s="272" t="s">
        <v>368</v>
      </c>
      <c r="P1095" s="272" t="s">
        <v>367</v>
      </c>
      <c r="Q1095" s="272" t="s">
        <v>368</v>
      </c>
      <c r="R1095" s="272" t="s">
        <v>367</v>
      </c>
      <c r="S1095" s="272" t="s">
        <v>367</v>
      </c>
      <c r="T1095" s="272" t="s">
        <v>368</v>
      </c>
      <c r="U1095" s="272" t="s">
        <v>367</v>
      </c>
      <c r="V1095" s="272" t="s">
        <v>367</v>
      </c>
      <c r="W1095" s="272"/>
      <c r="X1095" s="272"/>
      <c r="Y1095" s="272"/>
      <c r="Z1095" s="272"/>
      <c r="AA1095" s="272"/>
      <c r="AB1095" s="272"/>
      <c r="AC1095" s="272"/>
      <c r="AD1095" s="272"/>
      <c r="AE1095" s="272"/>
      <c r="AF1095" s="272"/>
      <c r="AG1095" s="272"/>
      <c r="AH1095" s="272"/>
      <c r="AI1095" s="272"/>
      <c r="AJ1095" s="272"/>
      <c r="AK1095" s="272"/>
      <c r="AL1095" s="272"/>
      <c r="AM1095" s="272"/>
      <c r="AN1095" s="272"/>
      <c r="AO1095" s="272"/>
      <c r="AP1095" s="272"/>
      <c r="AQ1095" s="272"/>
    </row>
    <row r="1096" spans="1:43">
      <c r="A1096" s="272">
        <v>204890</v>
      </c>
      <c r="B1096" s="252" t="s">
        <v>81</v>
      </c>
      <c r="C1096" s="272" t="s">
        <v>367</v>
      </c>
      <c r="D1096" s="272" t="s">
        <v>367</v>
      </c>
      <c r="E1096" s="272" t="s">
        <v>367</v>
      </c>
      <c r="F1096" s="272" t="s">
        <v>367</v>
      </c>
      <c r="G1096" s="272" t="s">
        <v>368</v>
      </c>
      <c r="H1096" s="272" t="s">
        <v>368</v>
      </c>
      <c r="I1096" s="272" t="s">
        <v>367</v>
      </c>
      <c r="J1096" s="272" t="s">
        <v>367</v>
      </c>
      <c r="K1096" s="272" t="s">
        <v>366</v>
      </c>
      <c r="L1096" s="272" t="s">
        <v>367</v>
      </c>
      <c r="M1096" s="272" t="s">
        <v>367</v>
      </c>
      <c r="N1096" s="272" t="s">
        <v>368</v>
      </c>
      <c r="O1096" s="272" t="s">
        <v>367</v>
      </c>
      <c r="P1096" s="272" t="s">
        <v>367</v>
      </c>
      <c r="Q1096" s="272" t="s">
        <v>367</v>
      </c>
      <c r="R1096" s="272" t="s">
        <v>367</v>
      </c>
      <c r="S1096" s="272" t="s">
        <v>366</v>
      </c>
      <c r="T1096" s="272" t="s">
        <v>367</v>
      </c>
      <c r="U1096" s="272" t="s">
        <v>367</v>
      </c>
      <c r="V1096" s="272" t="s">
        <v>368</v>
      </c>
      <c r="W1096" s="272"/>
      <c r="X1096" s="272"/>
      <c r="Y1096" s="272"/>
      <c r="Z1096" s="272"/>
      <c r="AA1096" s="272"/>
      <c r="AB1096" s="272"/>
      <c r="AC1096" s="272"/>
      <c r="AD1096" s="272"/>
      <c r="AE1096" s="272"/>
      <c r="AF1096" s="272"/>
      <c r="AG1096" s="272"/>
      <c r="AH1096" s="272"/>
      <c r="AI1096" s="272"/>
      <c r="AJ1096" s="272"/>
      <c r="AK1096" s="272"/>
      <c r="AL1096" s="272"/>
      <c r="AM1096" s="272"/>
      <c r="AN1096" s="272"/>
      <c r="AO1096" s="272"/>
      <c r="AP1096" s="272"/>
      <c r="AQ1096" s="272"/>
    </row>
    <row r="1097" spans="1:43">
      <c r="A1097" s="272">
        <v>204881</v>
      </c>
      <c r="B1097" s="252" t="s">
        <v>81</v>
      </c>
      <c r="C1097" s="272" t="s">
        <v>367</v>
      </c>
      <c r="D1097" s="272" t="s">
        <v>367</v>
      </c>
      <c r="E1097" s="272" t="s">
        <v>367</v>
      </c>
      <c r="F1097" s="272" t="s">
        <v>367</v>
      </c>
      <c r="G1097" s="272" t="s">
        <v>368</v>
      </c>
      <c r="H1097" s="272" t="s">
        <v>367</v>
      </c>
      <c r="I1097" s="272" t="s">
        <v>366</v>
      </c>
      <c r="J1097" s="272" t="s">
        <v>368</v>
      </c>
      <c r="K1097" s="272" t="s">
        <v>366</v>
      </c>
      <c r="L1097" s="272" t="s">
        <v>367</v>
      </c>
      <c r="M1097" s="272" t="s">
        <v>366</v>
      </c>
      <c r="N1097" s="272" t="s">
        <v>366</v>
      </c>
      <c r="O1097" s="272" t="s">
        <v>366</v>
      </c>
      <c r="P1097" s="272" t="s">
        <v>367</v>
      </c>
      <c r="Q1097" s="272" t="s">
        <v>366</v>
      </c>
      <c r="R1097" s="272" t="s">
        <v>367</v>
      </c>
      <c r="S1097" s="272" t="s">
        <v>366</v>
      </c>
      <c r="T1097" s="272" t="s">
        <v>366</v>
      </c>
      <c r="U1097" s="272" t="s">
        <v>368</v>
      </c>
      <c r="V1097" s="272" t="s">
        <v>366</v>
      </c>
      <c r="W1097" s="272"/>
      <c r="X1097" s="272"/>
      <c r="Y1097" s="272"/>
      <c r="Z1097" s="272"/>
      <c r="AA1097" s="272"/>
      <c r="AB1097" s="272"/>
      <c r="AC1097" s="272"/>
      <c r="AD1097" s="272"/>
      <c r="AE1097" s="272"/>
      <c r="AF1097" s="272"/>
      <c r="AG1097" s="272"/>
      <c r="AH1097" s="272"/>
      <c r="AI1097" s="272"/>
      <c r="AJ1097" s="272"/>
      <c r="AK1097" s="272"/>
      <c r="AL1097" s="272"/>
      <c r="AM1097" s="272"/>
      <c r="AN1097" s="272"/>
      <c r="AO1097" s="272"/>
      <c r="AP1097" s="272"/>
      <c r="AQ1097" s="272"/>
    </row>
    <row r="1098" spans="1:43">
      <c r="A1098" s="272">
        <v>204854</v>
      </c>
      <c r="B1098" s="252" t="s">
        <v>81</v>
      </c>
      <c r="C1098" s="272" t="s">
        <v>368</v>
      </c>
      <c r="D1098" s="272" t="s">
        <v>367</v>
      </c>
      <c r="E1098" s="272" t="s">
        <v>367</v>
      </c>
      <c r="F1098" s="272" t="s">
        <v>367</v>
      </c>
      <c r="G1098" s="272" t="s">
        <v>367</v>
      </c>
      <c r="H1098" s="272" t="s">
        <v>367</v>
      </c>
      <c r="I1098" s="272" t="s">
        <v>367</v>
      </c>
      <c r="J1098" s="272" t="s">
        <v>367</v>
      </c>
      <c r="K1098" s="272" t="s">
        <v>367</v>
      </c>
      <c r="L1098" s="272" t="s">
        <v>367</v>
      </c>
      <c r="M1098" s="272" t="s">
        <v>366</v>
      </c>
      <c r="N1098" s="272" t="s">
        <v>368</v>
      </c>
      <c r="O1098" s="272" t="s">
        <v>368</v>
      </c>
      <c r="P1098" s="272" t="s">
        <v>368</v>
      </c>
      <c r="Q1098" s="272" t="s">
        <v>368</v>
      </c>
      <c r="R1098" s="272" t="s">
        <v>367</v>
      </c>
      <c r="S1098" s="272" t="s">
        <v>367</v>
      </c>
      <c r="T1098" s="272" t="s">
        <v>367</v>
      </c>
      <c r="U1098" s="272" t="s">
        <v>367</v>
      </c>
      <c r="V1098" s="272" t="s">
        <v>367</v>
      </c>
      <c r="W1098" s="272"/>
      <c r="X1098" s="272"/>
      <c r="Y1098" s="272"/>
      <c r="Z1098" s="272"/>
      <c r="AA1098" s="272"/>
      <c r="AB1098" s="272"/>
      <c r="AC1098" s="272"/>
      <c r="AD1098" s="272"/>
      <c r="AE1098" s="272"/>
      <c r="AF1098" s="272"/>
      <c r="AG1098" s="272"/>
      <c r="AH1098" s="272"/>
      <c r="AI1098" s="272"/>
      <c r="AJ1098" s="272"/>
      <c r="AK1098" s="272"/>
      <c r="AL1098" s="272"/>
      <c r="AM1098" s="272"/>
      <c r="AN1098" s="272"/>
      <c r="AO1098" s="272"/>
      <c r="AP1098" s="272"/>
      <c r="AQ1098" s="272"/>
    </row>
    <row r="1099" spans="1:43">
      <c r="A1099" s="272">
        <v>204827</v>
      </c>
      <c r="B1099" s="252" t="s">
        <v>81</v>
      </c>
      <c r="C1099" s="272" t="s">
        <v>366</v>
      </c>
      <c r="D1099" s="272" t="s">
        <v>367</v>
      </c>
      <c r="E1099" s="272" t="s">
        <v>367</v>
      </c>
      <c r="F1099" s="272" t="s">
        <v>367</v>
      </c>
      <c r="G1099" s="272" t="s">
        <v>366</v>
      </c>
      <c r="H1099" s="272" t="s">
        <v>367</v>
      </c>
      <c r="I1099" s="272" t="s">
        <v>367</v>
      </c>
      <c r="J1099" s="272" t="s">
        <v>367</v>
      </c>
      <c r="K1099" s="272" t="s">
        <v>367</v>
      </c>
      <c r="L1099" s="272" t="s">
        <v>367</v>
      </c>
      <c r="M1099" s="272" t="s">
        <v>368</v>
      </c>
      <c r="N1099" s="272" t="s">
        <v>368</v>
      </c>
      <c r="O1099" s="272" t="s">
        <v>367</v>
      </c>
      <c r="P1099" s="272" t="s">
        <v>366</v>
      </c>
      <c r="Q1099" s="272" t="s">
        <v>367</v>
      </c>
      <c r="R1099" s="272" t="s">
        <v>367</v>
      </c>
      <c r="S1099" s="272" t="s">
        <v>366</v>
      </c>
      <c r="T1099" s="272" t="s">
        <v>367</v>
      </c>
      <c r="U1099" s="272" t="s">
        <v>368</v>
      </c>
      <c r="V1099" s="272" t="s">
        <v>366</v>
      </c>
      <c r="W1099" s="272"/>
      <c r="X1099" s="272"/>
      <c r="Y1099" s="272"/>
      <c r="Z1099" s="272"/>
      <c r="AA1099" s="272"/>
      <c r="AB1099" s="272"/>
      <c r="AC1099" s="272"/>
      <c r="AD1099" s="272"/>
      <c r="AE1099" s="272"/>
      <c r="AF1099" s="272"/>
      <c r="AG1099" s="272"/>
      <c r="AH1099" s="272"/>
      <c r="AI1099" s="272"/>
      <c r="AJ1099" s="272"/>
      <c r="AK1099" s="272"/>
      <c r="AL1099" s="272"/>
      <c r="AM1099" s="272"/>
      <c r="AN1099" s="272"/>
      <c r="AO1099" s="272"/>
      <c r="AP1099" s="272"/>
      <c r="AQ1099" s="272"/>
    </row>
    <row r="1100" spans="1:43">
      <c r="A1100" s="272">
        <v>204782</v>
      </c>
      <c r="B1100" s="252" t="s">
        <v>81</v>
      </c>
      <c r="C1100" s="272" t="s">
        <v>368</v>
      </c>
      <c r="D1100" s="272" t="s">
        <v>367</v>
      </c>
      <c r="E1100" s="272" t="s">
        <v>368</v>
      </c>
      <c r="F1100" s="272" t="s">
        <v>367</v>
      </c>
      <c r="G1100" s="272" t="s">
        <v>367</v>
      </c>
      <c r="H1100" s="272" t="s">
        <v>367</v>
      </c>
      <c r="I1100" s="272" t="s">
        <v>367</v>
      </c>
      <c r="J1100" s="272" t="s">
        <v>366</v>
      </c>
      <c r="K1100" s="272" t="s">
        <v>368</v>
      </c>
      <c r="L1100" s="272" t="s">
        <v>367</v>
      </c>
      <c r="M1100" s="272" t="s">
        <v>368</v>
      </c>
      <c r="N1100" s="272" t="s">
        <v>368</v>
      </c>
      <c r="O1100" s="272" t="s">
        <v>366</v>
      </c>
      <c r="P1100" s="272" t="s">
        <v>368</v>
      </c>
      <c r="Q1100" s="272" t="s">
        <v>366</v>
      </c>
      <c r="R1100" s="272" t="s">
        <v>366</v>
      </c>
      <c r="S1100" s="272" t="s">
        <v>366</v>
      </c>
      <c r="T1100" s="272" t="s">
        <v>366</v>
      </c>
      <c r="U1100" s="272" t="s">
        <v>366</v>
      </c>
      <c r="V1100" s="272" t="s">
        <v>366</v>
      </c>
      <c r="W1100" s="272"/>
      <c r="X1100" s="272"/>
      <c r="Y1100" s="272"/>
      <c r="Z1100" s="272"/>
      <c r="AA1100" s="272"/>
      <c r="AB1100" s="272"/>
      <c r="AC1100" s="272"/>
      <c r="AD1100" s="272"/>
      <c r="AE1100" s="272"/>
      <c r="AF1100" s="272"/>
      <c r="AG1100" s="272"/>
      <c r="AH1100" s="272"/>
      <c r="AI1100" s="272"/>
      <c r="AJ1100" s="272"/>
      <c r="AK1100" s="272"/>
      <c r="AL1100" s="272"/>
      <c r="AM1100" s="272"/>
      <c r="AN1100" s="272"/>
      <c r="AO1100" s="272"/>
      <c r="AP1100" s="272"/>
      <c r="AQ1100" s="272"/>
    </row>
    <row r="1101" spans="1:43">
      <c r="A1101" s="272">
        <v>204778</v>
      </c>
      <c r="B1101" s="252" t="s">
        <v>81</v>
      </c>
      <c r="C1101" s="272" t="s">
        <v>367</v>
      </c>
      <c r="D1101" s="272" t="s">
        <v>367</v>
      </c>
      <c r="E1101" s="272" t="s">
        <v>367</v>
      </c>
      <c r="F1101" s="272" t="s">
        <v>367</v>
      </c>
      <c r="G1101" s="272" t="s">
        <v>366</v>
      </c>
      <c r="H1101" s="272" t="s">
        <v>366</v>
      </c>
      <c r="I1101" s="272" t="s">
        <v>367</v>
      </c>
      <c r="J1101" s="272" t="s">
        <v>367</v>
      </c>
      <c r="K1101" s="272" t="s">
        <v>367</v>
      </c>
      <c r="L1101" s="272" t="s">
        <v>367</v>
      </c>
      <c r="M1101" s="272" t="s">
        <v>368</v>
      </c>
      <c r="N1101" s="272" t="s">
        <v>368</v>
      </c>
      <c r="O1101" s="272" t="s">
        <v>368</v>
      </c>
      <c r="P1101" s="272" t="s">
        <v>366</v>
      </c>
      <c r="Q1101" s="272" t="s">
        <v>366</v>
      </c>
      <c r="R1101" s="272" t="s">
        <v>366</v>
      </c>
      <c r="S1101" s="272" t="s">
        <v>366</v>
      </c>
      <c r="T1101" s="272" t="s">
        <v>368</v>
      </c>
      <c r="U1101" s="272" t="s">
        <v>368</v>
      </c>
      <c r="V1101" s="272" t="s">
        <v>366</v>
      </c>
      <c r="W1101" s="272"/>
      <c r="X1101" s="272"/>
      <c r="Y1101" s="272"/>
      <c r="Z1101" s="272"/>
      <c r="AA1101" s="272"/>
      <c r="AB1101" s="272"/>
      <c r="AC1101" s="272"/>
      <c r="AD1101" s="272"/>
      <c r="AE1101" s="272"/>
      <c r="AF1101" s="272"/>
      <c r="AG1101" s="272"/>
      <c r="AH1101" s="272"/>
      <c r="AI1101" s="272"/>
      <c r="AJ1101" s="272"/>
      <c r="AK1101" s="272"/>
      <c r="AL1101" s="272"/>
      <c r="AM1101" s="272"/>
      <c r="AN1101" s="272"/>
      <c r="AO1101" s="272"/>
      <c r="AP1101" s="272"/>
      <c r="AQ1101" s="272"/>
    </row>
    <row r="1102" spans="1:43">
      <c r="A1102" s="272">
        <v>204769</v>
      </c>
      <c r="B1102" s="252" t="s">
        <v>81</v>
      </c>
      <c r="C1102" s="272" t="s">
        <v>366</v>
      </c>
      <c r="D1102" s="272" t="s">
        <v>368</v>
      </c>
      <c r="E1102" s="272" t="s">
        <v>368</v>
      </c>
      <c r="F1102" s="272" t="s">
        <v>366</v>
      </c>
      <c r="G1102" s="272" t="s">
        <v>368</v>
      </c>
      <c r="H1102" s="272" t="s">
        <v>366</v>
      </c>
      <c r="I1102" s="272" t="s">
        <v>368</v>
      </c>
      <c r="J1102" s="272" t="s">
        <v>366</v>
      </c>
      <c r="K1102" s="272" t="s">
        <v>368</v>
      </c>
      <c r="L1102" s="272" t="s">
        <v>368</v>
      </c>
      <c r="M1102" s="272" t="s">
        <v>368</v>
      </c>
      <c r="N1102" s="272" t="s">
        <v>368</v>
      </c>
      <c r="O1102" s="272" t="s">
        <v>366</v>
      </c>
      <c r="P1102" s="272" t="s">
        <v>368</v>
      </c>
      <c r="Q1102" s="272" t="s">
        <v>368</v>
      </c>
      <c r="R1102" s="272" t="s">
        <v>368</v>
      </c>
      <c r="S1102" s="272" t="s">
        <v>368</v>
      </c>
      <c r="T1102" s="272" t="s">
        <v>368</v>
      </c>
      <c r="U1102" s="272" t="s">
        <v>366</v>
      </c>
      <c r="V1102" s="272" t="s">
        <v>366</v>
      </c>
      <c r="W1102" s="272"/>
      <c r="X1102" s="272"/>
      <c r="Y1102" s="272"/>
      <c r="Z1102" s="272"/>
      <c r="AA1102" s="272"/>
      <c r="AB1102" s="272"/>
      <c r="AC1102" s="272"/>
      <c r="AD1102" s="272"/>
      <c r="AE1102" s="272"/>
      <c r="AF1102" s="272"/>
      <c r="AG1102" s="272"/>
      <c r="AH1102" s="272"/>
      <c r="AI1102" s="272"/>
      <c r="AJ1102" s="272"/>
      <c r="AK1102" s="272"/>
      <c r="AL1102" s="272"/>
      <c r="AM1102" s="272"/>
      <c r="AN1102" s="272"/>
      <c r="AO1102" s="272"/>
      <c r="AP1102" s="272"/>
      <c r="AQ1102" s="272"/>
    </row>
    <row r="1103" spans="1:43">
      <c r="A1103" s="272">
        <v>204759</v>
      </c>
      <c r="B1103" s="252" t="s">
        <v>81</v>
      </c>
      <c r="C1103" s="272" t="s">
        <v>368</v>
      </c>
      <c r="D1103" s="272" t="s">
        <v>367</v>
      </c>
      <c r="E1103" s="272" t="s">
        <v>367</v>
      </c>
      <c r="F1103" s="272" t="s">
        <v>367</v>
      </c>
      <c r="G1103" s="272" t="s">
        <v>367</v>
      </c>
      <c r="H1103" s="272" t="s">
        <v>367</v>
      </c>
      <c r="I1103" s="272" t="s">
        <v>367</v>
      </c>
      <c r="J1103" s="272" t="s">
        <v>366</v>
      </c>
      <c r="K1103" s="272" t="s">
        <v>367</v>
      </c>
      <c r="L1103" s="272" t="s">
        <v>367</v>
      </c>
      <c r="M1103" s="272" t="s">
        <v>366</v>
      </c>
      <c r="N1103" s="272" t="s">
        <v>368</v>
      </c>
      <c r="O1103" s="272" t="s">
        <v>367</v>
      </c>
      <c r="P1103" s="272" t="s">
        <v>367</v>
      </c>
      <c r="Q1103" s="272" t="s">
        <v>367</v>
      </c>
      <c r="R1103" s="272" t="s">
        <v>366</v>
      </c>
      <c r="S1103" s="272" t="s">
        <v>366</v>
      </c>
      <c r="T1103" s="272" t="s">
        <v>367</v>
      </c>
      <c r="U1103" s="272" t="s">
        <v>366</v>
      </c>
      <c r="V1103" s="272" t="s">
        <v>367</v>
      </c>
      <c r="W1103" s="272"/>
      <c r="X1103" s="272"/>
      <c r="Y1103" s="272"/>
      <c r="Z1103" s="272"/>
      <c r="AA1103" s="272"/>
      <c r="AB1103" s="272"/>
      <c r="AC1103" s="272"/>
      <c r="AD1103" s="272"/>
      <c r="AE1103" s="272"/>
      <c r="AF1103" s="272"/>
      <c r="AG1103" s="272"/>
      <c r="AH1103" s="272"/>
      <c r="AI1103" s="272"/>
      <c r="AJ1103" s="272"/>
      <c r="AK1103" s="272"/>
      <c r="AL1103" s="272"/>
      <c r="AM1103" s="272"/>
      <c r="AN1103" s="272"/>
      <c r="AO1103" s="272"/>
      <c r="AP1103" s="272"/>
      <c r="AQ1103" s="272"/>
    </row>
    <row r="1104" spans="1:43">
      <c r="A1104" s="272">
        <v>204754</v>
      </c>
      <c r="B1104" s="252" t="s">
        <v>81</v>
      </c>
      <c r="C1104" s="272" t="s">
        <v>368</v>
      </c>
      <c r="D1104" s="272" t="s">
        <v>367</v>
      </c>
      <c r="E1104" s="272" t="s">
        <v>368</v>
      </c>
      <c r="F1104" s="272" t="s">
        <v>367</v>
      </c>
      <c r="G1104" s="272" t="s">
        <v>367</v>
      </c>
      <c r="H1104" s="272" t="s">
        <v>367</v>
      </c>
      <c r="I1104" s="272" t="s">
        <v>367</v>
      </c>
      <c r="J1104" s="272" t="s">
        <v>367</v>
      </c>
      <c r="K1104" s="272" t="s">
        <v>368</v>
      </c>
      <c r="L1104" s="272" t="s">
        <v>367</v>
      </c>
      <c r="M1104" s="272" t="s">
        <v>366</v>
      </c>
      <c r="N1104" s="272" t="s">
        <v>368</v>
      </c>
      <c r="O1104" s="272" t="s">
        <v>368</v>
      </c>
      <c r="P1104" s="272" t="s">
        <v>366</v>
      </c>
      <c r="Q1104" s="272" t="s">
        <v>366</v>
      </c>
      <c r="R1104" s="272" t="s">
        <v>368</v>
      </c>
      <c r="S1104" s="272" t="s">
        <v>367</v>
      </c>
      <c r="T1104" s="272" t="s">
        <v>366</v>
      </c>
      <c r="U1104" s="272" t="s">
        <v>366</v>
      </c>
      <c r="V1104" s="272" t="s">
        <v>366</v>
      </c>
      <c r="W1104" s="272"/>
      <c r="X1104" s="272"/>
      <c r="Y1104" s="272"/>
      <c r="Z1104" s="272"/>
      <c r="AA1104" s="272"/>
      <c r="AB1104" s="272"/>
      <c r="AC1104" s="272"/>
      <c r="AD1104" s="272"/>
      <c r="AE1104" s="272"/>
      <c r="AF1104" s="272"/>
      <c r="AG1104" s="272"/>
      <c r="AH1104" s="272"/>
      <c r="AI1104" s="272"/>
      <c r="AJ1104" s="272"/>
      <c r="AK1104" s="272"/>
      <c r="AL1104" s="272"/>
      <c r="AM1104" s="272"/>
      <c r="AN1104" s="272"/>
      <c r="AO1104" s="272"/>
      <c r="AP1104" s="272"/>
      <c r="AQ1104" s="272"/>
    </row>
    <row r="1105" spans="1:43">
      <c r="A1105" s="272">
        <v>204696</v>
      </c>
      <c r="B1105" s="252" t="s">
        <v>81</v>
      </c>
      <c r="C1105" s="272" t="s">
        <v>367</v>
      </c>
      <c r="D1105" s="272" t="s">
        <v>367</v>
      </c>
      <c r="E1105" s="272" t="s">
        <v>367</v>
      </c>
      <c r="F1105" s="272" t="s">
        <v>367</v>
      </c>
      <c r="G1105" s="272" t="s">
        <v>366</v>
      </c>
      <c r="H1105" s="272" t="s">
        <v>367</v>
      </c>
      <c r="I1105" s="272" t="s">
        <v>368</v>
      </c>
      <c r="J1105" s="272" t="s">
        <v>367</v>
      </c>
      <c r="K1105" s="272" t="s">
        <v>368</v>
      </c>
      <c r="L1105" s="272" t="s">
        <v>367</v>
      </c>
      <c r="M1105" s="272" t="s">
        <v>366</v>
      </c>
      <c r="N1105" s="272" t="s">
        <v>368</v>
      </c>
      <c r="O1105" s="272" t="s">
        <v>368</v>
      </c>
      <c r="P1105" s="272" t="s">
        <v>366</v>
      </c>
      <c r="Q1105" s="272" t="s">
        <v>368</v>
      </c>
      <c r="R1105" s="272" t="s">
        <v>366</v>
      </c>
      <c r="S1105" s="272" t="s">
        <v>366</v>
      </c>
      <c r="T1105" s="272" t="s">
        <v>368</v>
      </c>
      <c r="U1105" s="272" t="s">
        <v>366</v>
      </c>
      <c r="V1105" s="272" t="s">
        <v>368</v>
      </c>
      <c r="W1105" s="272"/>
      <c r="X1105" s="272"/>
      <c r="Y1105" s="272"/>
      <c r="Z1105" s="272"/>
      <c r="AA1105" s="272"/>
      <c r="AB1105" s="272"/>
      <c r="AC1105" s="272"/>
      <c r="AD1105" s="272"/>
      <c r="AE1105" s="272"/>
      <c r="AF1105" s="272"/>
      <c r="AG1105" s="272"/>
      <c r="AH1105" s="272"/>
      <c r="AI1105" s="272"/>
      <c r="AJ1105" s="272"/>
      <c r="AK1105" s="272"/>
      <c r="AL1105" s="272"/>
      <c r="AM1105" s="272"/>
      <c r="AN1105" s="272"/>
      <c r="AO1105" s="272"/>
      <c r="AP1105" s="272"/>
      <c r="AQ1105" s="272"/>
    </row>
    <row r="1106" spans="1:43">
      <c r="A1106" s="272">
        <v>204654</v>
      </c>
      <c r="B1106" s="252" t="s">
        <v>81</v>
      </c>
      <c r="C1106" s="272" t="s">
        <v>368</v>
      </c>
      <c r="D1106" s="272" t="s">
        <v>367</v>
      </c>
      <c r="E1106" s="272" t="s">
        <v>366</v>
      </c>
      <c r="F1106" s="272" t="s">
        <v>367</v>
      </c>
      <c r="G1106" s="272" t="s">
        <v>368</v>
      </c>
      <c r="H1106" s="272" t="s">
        <v>368</v>
      </c>
      <c r="I1106" s="272" t="s">
        <v>368</v>
      </c>
      <c r="J1106" s="272" t="s">
        <v>368</v>
      </c>
      <c r="K1106" s="272" t="s">
        <v>367</v>
      </c>
      <c r="L1106" s="272" t="s">
        <v>368</v>
      </c>
      <c r="M1106" s="272" t="s">
        <v>366</v>
      </c>
      <c r="N1106" s="272" t="s">
        <v>366</v>
      </c>
      <c r="O1106" s="272" t="s">
        <v>366</v>
      </c>
      <c r="P1106" s="272" t="s">
        <v>368</v>
      </c>
      <c r="Q1106" s="272" t="s">
        <v>367</v>
      </c>
      <c r="R1106" s="272" t="s">
        <v>366</v>
      </c>
      <c r="S1106" s="272" t="s">
        <v>368</v>
      </c>
      <c r="T1106" s="272" t="s">
        <v>368</v>
      </c>
      <c r="U1106" s="272" t="s">
        <v>366</v>
      </c>
      <c r="V1106" s="272" t="s">
        <v>366</v>
      </c>
      <c r="W1106" s="272"/>
      <c r="X1106" s="272"/>
      <c r="Y1106" s="272"/>
      <c r="Z1106" s="272"/>
      <c r="AA1106" s="272"/>
      <c r="AB1106" s="272"/>
      <c r="AC1106" s="272"/>
      <c r="AD1106" s="272"/>
      <c r="AE1106" s="272"/>
      <c r="AF1106" s="272"/>
      <c r="AG1106" s="272"/>
      <c r="AH1106" s="272"/>
      <c r="AI1106" s="272"/>
      <c r="AJ1106" s="272"/>
      <c r="AK1106" s="272"/>
      <c r="AL1106" s="272"/>
      <c r="AM1106" s="272"/>
      <c r="AN1106" s="272"/>
      <c r="AO1106" s="272"/>
      <c r="AP1106" s="272"/>
      <c r="AQ1106" s="272"/>
    </row>
    <row r="1107" spans="1:43">
      <c r="A1107" s="272">
        <v>204636</v>
      </c>
      <c r="B1107" s="252" t="s">
        <v>81</v>
      </c>
      <c r="C1107" s="272" t="s">
        <v>368</v>
      </c>
      <c r="D1107" s="272" t="s">
        <v>368</v>
      </c>
      <c r="E1107" s="272" t="s">
        <v>366</v>
      </c>
      <c r="F1107" s="272" t="s">
        <v>366</v>
      </c>
      <c r="G1107" s="272" t="s">
        <v>368</v>
      </c>
      <c r="H1107" s="272" t="s">
        <v>368</v>
      </c>
      <c r="I1107" s="272" t="s">
        <v>366</v>
      </c>
      <c r="J1107" s="272" t="s">
        <v>366</v>
      </c>
      <c r="K1107" s="272" t="s">
        <v>366</v>
      </c>
      <c r="L1107" s="272" t="s">
        <v>368</v>
      </c>
      <c r="M1107" s="272" t="s">
        <v>367</v>
      </c>
      <c r="N1107" s="272" t="s">
        <v>368</v>
      </c>
      <c r="O1107" s="272" t="s">
        <v>367</v>
      </c>
      <c r="P1107" s="272" t="s">
        <v>368</v>
      </c>
      <c r="Q1107" s="272" t="s">
        <v>368</v>
      </c>
      <c r="R1107" s="272" t="s">
        <v>367</v>
      </c>
      <c r="S1107" s="272" t="s">
        <v>367</v>
      </c>
      <c r="T1107" s="272" t="s">
        <v>367</v>
      </c>
      <c r="U1107" s="272" t="s">
        <v>367</v>
      </c>
      <c r="V1107" s="272" t="s">
        <v>367</v>
      </c>
      <c r="W1107" s="272"/>
      <c r="X1107" s="272"/>
      <c r="Y1107" s="272"/>
      <c r="Z1107" s="272"/>
      <c r="AA1107" s="272"/>
      <c r="AB1107" s="272"/>
      <c r="AC1107" s="272"/>
      <c r="AD1107" s="272"/>
      <c r="AE1107" s="272"/>
      <c r="AF1107" s="272"/>
      <c r="AG1107" s="272"/>
      <c r="AH1107" s="272"/>
      <c r="AI1107" s="272"/>
      <c r="AJ1107" s="272"/>
      <c r="AK1107" s="272"/>
      <c r="AL1107" s="272"/>
      <c r="AM1107" s="272"/>
      <c r="AN1107" s="272"/>
      <c r="AO1107" s="272"/>
      <c r="AP1107" s="272"/>
      <c r="AQ1107" s="272"/>
    </row>
    <row r="1108" spans="1:43">
      <c r="A1108" s="272">
        <v>204633</v>
      </c>
      <c r="B1108" s="252" t="s">
        <v>81</v>
      </c>
      <c r="C1108" s="272" t="s">
        <v>367</v>
      </c>
      <c r="D1108" s="272" t="s">
        <v>367</v>
      </c>
      <c r="E1108" s="272" t="s">
        <v>367</v>
      </c>
      <c r="F1108" s="272" t="s">
        <v>367</v>
      </c>
      <c r="G1108" s="272" t="s">
        <v>367</v>
      </c>
      <c r="H1108" s="272" t="s">
        <v>367</v>
      </c>
      <c r="I1108" s="272" t="s">
        <v>367</v>
      </c>
      <c r="J1108" s="272" t="s">
        <v>367</v>
      </c>
      <c r="K1108" s="272" t="s">
        <v>367</v>
      </c>
      <c r="L1108" s="272" t="s">
        <v>367</v>
      </c>
      <c r="M1108" s="272" t="s">
        <v>367</v>
      </c>
      <c r="N1108" s="272" t="s">
        <v>367</v>
      </c>
      <c r="O1108" s="272" t="s">
        <v>366</v>
      </c>
      <c r="P1108" s="272" t="s">
        <v>367</v>
      </c>
      <c r="Q1108" s="272" t="s">
        <v>366</v>
      </c>
      <c r="R1108" s="272" t="s">
        <v>367</v>
      </c>
      <c r="S1108" s="272" t="s">
        <v>368</v>
      </c>
      <c r="T1108" s="272" t="s">
        <v>368</v>
      </c>
      <c r="U1108" s="272" t="s">
        <v>368</v>
      </c>
      <c r="V1108" s="272" t="s">
        <v>366</v>
      </c>
      <c r="W1108" s="272"/>
      <c r="X1108" s="272"/>
      <c r="Y1108" s="272"/>
      <c r="Z1108" s="272"/>
      <c r="AA1108" s="272"/>
      <c r="AB1108" s="272"/>
      <c r="AC1108" s="272"/>
      <c r="AD1108" s="272"/>
      <c r="AE1108" s="272"/>
      <c r="AF1108" s="272"/>
      <c r="AG1108" s="272"/>
      <c r="AH1108" s="272"/>
      <c r="AI1108" s="272"/>
      <c r="AJ1108" s="272"/>
      <c r="AK1108" s="272"/>
      <c r="AL1108" s="272"/>
      <c r="AM1108" s="272"/>
      <c r="AN1108" s="272"/>
      <c r="AO1108" s="272"/>
      <c r="AP1108" s="272"/>
      <c r="AQ1108" s="272"/>
    </row>
    <row r="1109" spans="1:43">
      <c r="A1109" s="272">
        <v>204616</v>
      </c>
      <c r="B1109" s="252" t="s">
        <v>81</v>
      </c>
      <c r="C1109" s="272" t="s">
        <v>367</v>
      </c>
      <c r="D1109" s="272" t="s">
        <v>367</v>
      </c>
      <c r="E1109" s="272" t="s">
        <v>367</v>
      </c>
      <c r="F1109" s="272" t="s">
        <v>367</v>
      </c>
      <c r="G1109" s="272" t="s">
        <v>367</v>
      </c>
      <c r="H1109" s="272" t="s">
        <v>367</v>
      </c>
      <c r="I1109" s="272" t="s">
        <v>368</v>
      </c>
      <c r="J1109" s="272" t="s">
        <v>368</v>
      </c>
      <c r="K1109" s="272" t="s">
        <v>367</v>
      </c>
      <c r="L1109" s="272" t="s">
        <v>368</v>
      </c>
      <c r="M1109" s="272" t="s">
        <v>366</v>
      </c>
      <c r="N1109" s="272" t="s">
        <v>368</v>
      </c>
      <c r="O1109" s="272" t="s">
        <v>368</v>
      </c>
      <c r="P1109" s="272" t="s">
        <v>367</v>
      </c>
      <c r="Q1109" s="272" t="s">
        <v>367</v>
      </c>
      <c r="R1109" s="272" t="s">
        <v>367</v>
      </c>
      <c r="S1109" s="272" t="s">
        <v>367</v>
      </c>
      <c r="T1109" s="272" t="s">
        <v>368</v>
      </c>
      <c r="U1109" s="272" t="s">
        <v>368</v>
      </c>
      <c r="V1109" s="272" t="s">
        <v>368</v>
      </c>
      <c r="W1109" s="272"/>
      <c r="X1109" s="272"/>
      <c r="Y1109" s="272"/>
      <c r="Z1109" s="272"/>
      <c r="AA1109" s="272"/>
      <c r="AB1109" s="272"/>
      <c r="AC1109" s="272"/>
      <c r="AD1109" s="272"/>
      <c r="AE1109" s="272"/>
      <c r="AF1109" s="272"/>
      <c r="AG1109" s="272"/>
      <c r="AH1109" s="272"/>
      <c r="AI1109" s="272"/>
      <c r="AJ1109" s="272"/>
      <c r="AK1109" s="272"/>
      <c r="AL1109" s="272"/>
      <c r="AM1109" s="272"/>
      <c r="AN1109" s="272"/>
      <c r="AO1109" s="272"/>
      <c r="AP1109" s="272"/>
      <c r="AQ1109" s="272"/>
    </row>
    <row r="1110" spans="1:43">
      <c r="A1110" s="272">
        <v>204574</v>
      </c>
      <c r="B1110" s="252" t="s">
        <v>81</v>
      </c>
      <c r="C1110" s="272" t="s">
        <v>367</v>
      </c>
      <c r="D1110" s="272" t="s">
        <v>367</v>
      </c>
      <c r="E1110" s="272" t="s">
        <v>367</v>
      </c>
      <c r="F1110" s="272" t="s">
        <v>367</v>
      </c>
      <c r="G1110" s="272" t="s">
        <v>367</v>
      </c>
      <c r="H1110" s="272" t="s">
        <v>368</v>
      </c>
      <c r="I1110" s="272" t="s">
        <v>367</v>
      </c>
      <c r="J1110" s="272" t="s">
        <v>366</v>
      </c>
      <c r="K1110" s="272" t="s">
        <v>366</v>
      </c>
      <c r="L1110" s="272" t="s">
        <v>366</v>
      </c>
      <c r="M1110" s="272" t="s">
        <v>367</v>
      </c>
      <c r="N1110" s="272" t="s">
        <v>367</v>
      </c>
      <c r="O1110" s="272" t="s">
        <v>367</v>
      </c>
      <c r="P1110" s="272" t="s">
        <v>367</v>
      </c>
      <c r="Q1110" s="272" t="s">
        <v>367</v>
      </c>
      <c r="R1110" s="272" t="s">
        <v>367</v>
      </c>
      <c r="S1110" s="272" t="s">
        <v>367</v>
      </c>
      <c r="T1110" s="272" t="s">
        <v>367</v>
      </c>
      <c r="U1110" s="272" t="s">
        <v>367</v>
      </c>
      <c r="V1110" s="272" t="s">
        <v>367</v>
      </c>
      <c r="W1110" s="272"/>
      <c r="X1110" s="272"/>
      <c r="Y1110" s="272"/>
      <c r="Z1110" s="272"/>
      <c r="AA1110" s="272"/>
      <c r="AB1110" s="272"/>
      <c r="AC1110" s="272"/>
      <c r="AD1110" s="272"/>
      <c r="AE1110" s="272"/>
      <c r="AF1110" s="272"/>
      <c r="AG1110" s="272"/>
      <c r="AH1110" s="272"/>
      <c r="AI1110" s="272"/>
      <c r="AJ1110" s="272"/>
      <c r="AK1110" s="272"/>
      <c r="AL1110" s="272"/>
      <c r="AM1110" s="272"/>
      <c r="AN1110" s="272"/>
      <c r="AO1110" s="272"/>
      <c r="AP1110" s="272"/>
      <c r="AQ1110" s="272"/>
    </row>
    <row r="1111" spans="1:43">
      <c r="A1111" s="272">
        <v>204441</v>
      </c>
      <c r="B1111" s="252" t="s">
        <v>81</v>
      </c>
      <c r="C1111" s="272" t="s">
        <v>366</v>
      </c>
      <c r="D1111" s="272" t="s">
        <v>367</v>
      </c>
      <c r="E1111" s="272" t="s">
        <v>368</v>
      </c>
      <c r="F1111" s="272" t="s">
        <v>367</v>
      </c>
      <c r="G1111" s="272" t="s">
        <v>366</v>
      </c>
      <c r="H1111" s="272" t="s">
        <v>367</v>
      </c>
      <c r="I1111" s="272" t="s">
        <v>368</v>
      </c>
      <c r="J1111" s="272" t="s">
        <v>367</v>
      </c>
      <c r="K1111" s="272" t="s">
        <v>366</v>
      </c>
      <c r="L1111" s="272" t="s">
        <v>368</v>
      </c>
      <c r="M1111" s="272" t="s">
        <v>367</v>
      </c>
      <c r="N1111" s="272" t="s">
        <v>367</v>
      </c>
      <c r="O1111" s="272" t="s">
        <v>367</v>
      </c>
      <c r="P1111" s="272" t="s">
        <v>367</v>
      </c>
      <c r="Q1111" s="272" t="s">
        <v>367</v>
      </c>
      <c r="R1111" s="272" t="s">
        <v>367</v>
      </c>
      <c r="S1111" s="272" t="s">
        <v>368</v>
      </c>
      <c r="T1111" s="272" t="s">
        <v>368</v>
      </c>
      <c r="U1111" s="272" t="s">
        <v>368</v>
      </c>
      <c r="V1111" s="272" t="s">
        <v>367</v>
      </c>
      <c r="W1111" s="272"/>
      <c r="X1111" s="272"/>
      <c r="Y1111" s="272"/>
      <c r="Z1111" s="272"/>
      <c r="AA1111" s="272"/>
      <c r="AB1111" s="272"/>
      <c r="AC1111" s="272"/>
      <c r="AD1111" s="272"/>
      <c r="AE1111" s="272"/>
      <c r="AF1111" s="272"/>
      <c r="AG1111" s="272"/>
      <c r="AH1111" s="272"/>
      <c r="AI1111" s="272"/>
      <c r="AJ1111" s="272"/>
      <c r="AK1111" s="272"/>
      <c r="AL1111" s="272"/>
      <c r="AM1111" s="272"/>
      <c r="AN1111" s="272"/>
      <c r="AO1111" s="272"/>
      <c r="AP1111" s="272"/>
      <c r="AQ1111" s="272"/>
    </row>
    <row r="1112" spans="1:43">
      <c r="A1112" s="272">
        <v>204427</v>
      </c>
      <c r="B1112" s="252" t="s">
        <v>81</v>
      </c>
      <c r="C1112" s="272" t="s">
        <v>367</v>
      </c>
      <c r="D1112" s="272" t="s">
        <v>366</v>
      </c>
      <c r="E1112" s="272" t="s">
        <v>367</v>
      </c>
      <c r="F1112" s="272" t="s">
        <v>368</v>
      </c>
      <c r="G1112" s="272" t="s">
        <v>367</v>
      </c>
      <c r="H1112" s="272" t="s">
        <v>367</v>
      </c>
      <c r="I1112" s="272" t="s">
        <v>367</v>
      </c>
      <c r="J1112" s="272" t="s">
        <v>367</v>
      </c>
      <c r="K1112" s="272" t="s">
        <v>367</v>
      </c>
      <c r="L1112" s="272" t="s">
        <v>367</v>
      </c>
      <c r="M1112" s="272" t="s">
        <v>367</v>
      </c>
      <c r="N1112" s="272" t="s">
        <v>367</v>
      </c>
      <c r="O1112" s="272" t="s">
        <v>366</v>
      </c>
      <c r="P1112" s="272" t="s">
        <v>367</v>
      </c>
      <c r="Q1112" s="272" t="s">
        <v>366</v>
      </c>
      <c r="R1112" s="272" t="s">
        <v>366</v>
      </c>
      <c r="S1112" s="272" t="s">
        <v>366</v>
      </c>
      <c r="T1112" s="272" t="s">
        <v>366</v>
      </c>
      <c r="U1112" s="272" t="s">
        <v>367</v>
      </c>
      <c r="V1112" s="272" t="s">
        <v>367</v>
      </c>
      <c r="W1112" s="272"/>
      <c r="X1112" s="272"/>
      <c r="Y1112" s="272"/>
      <c r="Z1112" s="272"/>
      <c r="AA1112" s="272"/>
      <c r="AB1112" s="272"/>
      <c r="AC1112" s="272"/>
      <c r="AD1112" s="272"/>
      <c r="AE1112" s="272"/>
      <c r="AF1112" s="272"/>
      <c r="AG1112" s="272"/>
      <c r="AH1112" s="272"/>
      <c r="AI1112" s="272"/>
      <c r="AJ1112" s="272"/>
      <c r="AK1112" s="272"/>
      <c r="AL1112" s="272"/>
      <c r="AM1112" s="272"/>
      <c r="AN1112" s="272"/>
      <c r="AO1112" s="272"/>
      <c r="AP1112" s="272"/>
      <c r="AQ1112" s="272"/>
    </row>
    <row r="1113" spans="1:43">
      <c r="A1113" s="272">
        <v>204403</v>
      </c>
      <c r="B1113" s="252" t="s">
        <v>81</v>
      </c>
      <c r="C1113" s="272" t="s">
        <v>366</v>
      </c>
      <c r="D1113" s="272" t="s">
        <v>367</v>
      </c>
      <c r="E1113" s="272" t="s">
        <v>367</v>
      </c>
      <c r="F1113" s="272" t="s">
        <v>367</v>
      </c>
      <c r="G1113" s="272" t="s">
        <v>366</v>
      </c>
      <c r="H1113" s="272" t="s">
        <v>368</v>
      </c>
      <c r="I1113" s="272" t="s">
        <v>367</v>
      </c>
      <c r="J1113" s="272" t="s">
        <v>368</v>
      </c>
      <c r="K1113" s="272" t="s">
        <v>366</v>
      </c>
      <c r="L1113" s="272" t="s">
        <v>367</v>
      </c>
      <c r="M1113" s="272" t="s">
        <v>366</v>
      </c>
      <c r="N1113" s="272" t="s">
        <v>366</v>
      </c>
      <c r="O1113" s="272" t="s">
        <v>366</v>
      </c>
      <c r="P1113" s="272" t="s">
        <v>366</v>
      </c>
      <c r="Q1113" s="272" t="s">
        <v>366</v>
      </c>
      <c r="R1113" s="272" t="s">
        <v>367</v>
      </c>
      <c r="S1113" s="272" t="s">
        <v>368</v>
      </c>
      <c r="T1113" s="272" t="s">
        <v>367</v>
      </c>
      <c r="U1113" s="272" t="s">
        <v>367</v>
      </c>
      <c r="V1113" s="272" t="s">
        <v>367</v>
      </c>
      <c r="W1113" s="272"/>
      <c r="X1113" s="272"/>
      <c r="Y1113" s="272"/>
      <c r="Z1113" s="272"/>
      <c r="AA1113" s="272"/>
      <c r="AB1113" s="272"/>
      <c r="AC1113" s="272"/>
      <c r="AD1113" s="272"/>
      <c r="AE1113" s="272"/>
      <c r="AF1113" s="272"/>
      <c r="AG1113" s="272"/>
      <c r="AH1113" s="272"/>
      <c r="AI1113" s="272"/>
      <c r="AJ1113" s="272"/>
      <c r="AK1113" s="272"/>
      <c r="AL1113" s="272"/>
      <c r="AM1113" s="272"/>
      <c r="AN1113" s="272"/>
      <c r="AO1113" s="272"/>
      <c r="AP1113" s="272"/>
      <c r="AQ1113" s="272"/>
    </row>
    <row r="1114" spans="1:43">
      <c r="A1114" s="272">
        <v>204365</v>
      </c>
      <c r="B1114" s="252" t="s">
        <v>81</v>
      </c>
      <c r="C1114" s="272" t="s">
        <v>367</v>
      </c>
      <c r="D1114" s="272" t="s">
        <v>367</v>
      </c>
      <c r="E1114" s="272" t="s">
        <v>367</v>
      </c>
      <c r="F1114" s="272" t="s">
        <v>367</v>
      </c>
      <c r="G1114" s="272" t="s">
        <v>367</v>
      </c>
      <c r="H1114" s="272" t="s">
        <v>367</v>
      </c>
      <c r="I1114" s="272" t="s">
        <v>367</v>
      </c>
      <c r="J1114" s="272" t="s">
        <v>367</v>
      </c>
      <c r="K1114" s="272" t="s">
        <v>366</v>
      </c>
      <c r="L1114" s="272" t="s">
        <v>367</v>
      </c>
      <c r="M1114" s="272" t="s">
        <v>368</v>
      </c>
      <c r="N1114" s="272" t="s">
        <v>368</v>
      </c>
      <c r="O1114" s="272" t="s">
        <v>366</v>
      </c>
      <c r="P1114" s="272" t="s">
        <v>367</v>
      </c>
      <c r="Q1114" s="272" t="s">
        <v>366</v>
      </c>
      <c r="R1114" s="272" t="s">
        <v>367</v>
      </c>
      <c r="S1114" s="272" t="s">
        <v>367</v>
      </c>
      <c r="T1114" s="272" t="s">
        <v>367</v>
      </c>
      <c r="U1114" s="272" t="s">
        <v>367</v>
      </c>
      <c r="V1114" s="272" t="s">
        <v>367</v>
      </c>
      <c r="W1114" s="272"/>
      <c r="X1114" s="272"/>
      <c r="Y1114" s="272"/>
      <c r="Z1114" s="272"/>
      <c r="AA1114" s="272"/>
      <c r="AB1114" s="272"/>
      <c r="AC1114" s="272"/>
      <c r="AD1114" s="272"/>
      <c r="AE1114" s="272"/>
      <c r="AF1114" s="272"/>
      <c r="AG1114" s="272"/>
      <c r="AH1114" s="272"/>
      <c r="AI1114" s="272"/>
      <c r="AJ1114" s="272"/>
      <c r="AK1114" s="272"/>
      <c r="AL1114" s="272"/>
      <c r="AM1114" s="272"/>
      <c r="AN1114" s="272"/>
      <c r="AO1114" s="272"/>
      <c r="AP1114" s="272"/>
      <c r="AQ1114" s="272"/>
    </row>
    <row r="1115" spans="1:43">
      <c r="A1115" s="272">
        <v>204360</v>
      </c>
      <c r="B1115" s="252" t="s">
        <v>81</v>
      </c>
      <c r="C1115" s="272" t="s">
        <v>367</v>
      </c>
      <c r="D1115" s="272" t="s">
        <v>367</v>
      </c>
      <c r="E1115" s="272" t="s">
        <v>367</v>
      </c>
      <c r="F1115" s="272" t="s">
        <v>367</v>
      </c>
      <c r="G1115" s="272" t="s">
        <v>367</v>
      </c>
      <c r="H1115" s="272" t="s">
        <v>368</v>
      </c>
      <c r="I1115" s="272" t="s">
        <v>368</v>
      </c>
      <c r="J1115" s="272" t="s">
        <v>368</v>
      </c>
      <c r="K1115" s="272" t="s">
        <v>367</v>
      </c>
      <c r="L1115" s="272" t="s">
        <v>368</v>
      </c>
      <c r="M1115" s="272" t="s">
        <v>367</v>
      </c>
      <c r="N1115" s="272" t="s">
        <v>367</v>
      </c>
      <c r="O1115" s="272" t="s">
        <v>367</v>
      </c>
      <c r="P1115" s="272" t="s">
        <v>367</v>
      </c>
      <c r="Q1115" s="272" t="s">
        <v>367</v>
      </c>
      <c r="R1115" s="272" t="s">
        <v>367</v>
      </c>
      <c r="S1115" s="272" t="s">
        <v>367</v>
      </c>
      <c r="T1115" s="272" t="s">
        <v>367</v>
      </c>
      <c r="U1115" s="272" t="s">
        <v>367</v>
      </c>
      <c r="V1115" s="272" t="s">
        <v>367</v>
      </c>
      <c r="W1115" s="272"/>
      <c r="X1115" s="272"/>
      <c r="Y1115" s="272"/>
      <c r="Z1115" s="272"/>
      <c r="AA1115" s="272"/>
      <c r="AB1115" s="272"/>
      <c r="AC1115" s="272"/>
      <c r="AD1115" s="272"/>
      <c r="AE1115" s="272"/>
      <c r="AF1115" s="272"/>
      <c r="AG1115" s="272"/>
      <c r="AH1115" s="272"/>
      <c r="AI1115" s="272"/>
      <c r="AJ1115" s="272"/>
      <c r="AK1115" s="272"/>
      <c r="AL1115" s="272"/>
      <c r="AM1115" s="272"/>
      <c r="AN1115" s="272"/>
      <c r="AO1115" s="272"/>
      <c r="AP1115" s="272"/>
      <c r="AQ1115" s="272"/>
    </row>
    <row r="1116" spans="1:43">
      <c r="A1116" s="272">
        <v>204340</v>
      </c>
      <c r="B1116" s="252" t="s">
        <v>81</v>
      </c>
      <c r="C1116" s="272" t="s">
        <v>366</v>
      </c>
      <c r="D1116" s="272" t="s">
        <v>367</v>
      </c>
      <c r="E1116" s="272" t="s">
        <v>367</v>
      </c>
      <c r="F1116" s="272" t="s">
        <v>367</v>
      </c>
      <c r="G1116" s="272" t="s">
        <v>367</v>
      </c>
      <c r="H1116" s="272" t="s">
        <v>368</v>
      </c>
      <c r="I1116" s="272" t="s">
        <v>367</v>
      </c>
      <c r="J1116" s="272" t="s">
        <v>367</v>
      </c>
      <c r="K1116" s="272" t="s">
        <v>367</v>
      </c>
      <c r="L1116" s="272" t="s">
        <v>367</v>
      </c>
      <c r="M1116" s="272" t="s">
        <v>368</v>
      </c>
      <c r="N1116" s="272" t="s">
        <v>368</v>
      </c>
      <c r="O1116" s="272" t="s">
        <v>368</v>
      </c>
      <c r="P1116" s="272" t="s">
        <v>366</v>
      </c>
      <c r="Q1116" s="272" t="s">
        <v>366</v>
      </c>
      <c r="R1116" s="272" t="s">
        <v>367</v>
      </c>
      <c r="S1116" s="272" t="s">
        <v>367</v>
      </c>
      <c r="T1116" s="272" t="s">
        <v>366</v>
      </c>
      <c r="U1116" s="272" t="s">
        <v>366</v>
      </c>
      <c r="V1116" s="272" t="s">
        <v>366</v>
      </c>
      <c r="W1116" s="272"/>
      <c r="X1116" s="272"/>
      <c r="Y1116" s="272"/>
      <c r="Z1116" s="272"/>
      <c r="AA1116" s="272"/>
      <c r="AB1116" s="272"/>
      <c r="AC1116" s="272"/>
      <c r="AD1116" s="272"/>
      <c r="AE1116" s="272"/>
      <c r="AF1116" s="272"/>
      <c r="AG1116" s="272"/>
      <c r="AH1116" s="272"/>
      <c r="AI1116" s="272"/>
      <c r="AJ1116" s="272"/>
      <c r="AK1116" s="272"/>
      <c r="AL1116" s="272"/>
      <c r="AM1116" s="272"/>
      <c r="AN1116" s="272"/>
      <c r="AO1116" s="272"/>
      <c r="AP1116" s="272"/>
      <c r="AQ1116" s="272"/>
    </row>
    <row r="1117" spans="1:43">
      <c r="A1117" s="272">
        <v>204324</v>
      </c>
      <c r="B1117" s="252" t="s">
        <v>81</v>
      </c>
      <c r="C1117" s="272" t="s">
        <v>367</v>
      </c>
      <c r="D1117" s="272" t="s">
        <v>367</v>
      </c>
      <c r="E1117" s="272" t="s">
        <v>367</v>
      </c>
      <c r="F1117" s="272" t="s">
        <v>367</v>
      </c>
      <c r="G1117" s="272" t="s">
        <v>367</v>
      </c>
      <c r="H1117" s="272" t="s">
        <v>367</v>
      </c>
      <c r="I1117" s="272" t="s">
        <v>367</v>
      </c>
      <c r="J1117" s="272" t="s">
        <v>366</v>
      </c>
      <c r="K1117" s="272" t="s">
        <v>366</v>
      </c>
      <c r="L1117" s="272" t="s">
        <v>367</v>
      </c>
      <c r="M1117" s="272" t="s">
        <v>366</v>
      </c>
      <c r="N1117" s="272" t="s">
        <v>368</v>
      </c>
      <c r="O1117" s="272" t="s">
        <v>368</v>
      </c>
      <c r="P1117" s="272" t="s">
        <v>367</v>
      </c>
      <c r="Q1117" s="272" t="s">
        <v>368</v>
      </c>
      <c r="R1117" s="272" t="s">
        <v>367</v>
      </c>
      <c r="S1117" s="272" t="s">
        <v>367</v>
      </c>
      <c r="T1117" s="272" t="s">
        <v>367</v>
      </c>
      <c r="U1117" s="272" t="s">
        <v>367</v>
      </c>
      <c r="V1117" s="272" t="s">
        <v>368</v>
      </c>
      <c r="W1117" s="272"/>
      <c r="X1117" s="272"/>
      <c r="Y1117" s="272"/>
      <c r="Z1117" s="272"/>
      <c r="AA1117" s="272"/>
      <c r="AB1117" s="272"/>
      <c r="AC1117" s="272"/>
      <c r="AD1117" s="272"/>
      <c r="AE1117" s="272"/>
      <c r="AF1117" s="272"/>
      <c r="AG1117" s="272"/>
      <c r="AH1117" s="272"/>
      <c r="AI1117" s="272"/>
      <c r="AJ1117" s="272"/>
      <c r="AK1117" s="272"/>
      <c r="AL1117" s="272"/>
      <c r="AM1117" s="272"/>
      <c r="AN1117" s="272"/>
      <c r="AO1117" s="272"/>
      <c r="AP1117" s="272"/>
      <c r="AQ1117" s="272"/>
    </row>
    <row r="1118" spans="1:43">
      <c r="A1118" s="272">
        <v>204323</v>
      </c>
      <c r="B1118" s="252" t="s">
        <v>81</v>
      </c>
      <c r="C1118" s="272" t="s">
        <v>368</v>
      </c>
      <c r="D1118" s="272" t="s">
        <v>367</v>
      </c>
      <c r="E1118" s="272" t="s">
        <v>367</v>
      </c>
      <c r="F1118" s="272" t="s">
        <v>367</v>
      </c>
      <c r="G1118" s="272" t="s">
        <v>367</v>
      </c>
      <c r="H1118" s="272" t="s">
        <v>367</v>
      </c>
      <c r="I1118" s="272" t="s">
        <v>367</v>
      </c>
      <c r="J1118" s="272" t="s">
        <v>366</v>
      </c>
      <c r="K1118" s="272" t="s">
        <v>366</v>
      </c>
      <c r="L1118" s="272" t="s">
        <v>367</v>
      </c>
      <c r="M1118" s="272" t="s">
        <v>368</v>
      </c>
      <c r="N1118" s="272" t="s">
        <v>368</v>
      </c>
      <c r="O1118" s="272" t="s">
        <v>368</v>
      </c>
      <c r="P1118" s="272" t="s">
        <v>366</v>
      </c>
      <c r="Q1118" s="272" t="s">
        <v>366</v>
      </c>
      <c r="R1118" s="272" t="s">
        <v>366</v>
      </c>
      <c r="S1118" s="272" t="s">
        <v>366</v>
      </c>
      <c r="T1118" s="272" t="s">
        <v>368</v>
      </c>
      <c r="U1118" s="272" t="s">
        <v>366</v>
      </c>
      <c r="V1118" s="272" t="s">
        <v>367</v>
      </c>
      <c r="W1118" s="272"/>
      <c r="X1118" s="272"/>
      <c r="Y1118" s="272"/>
      <c r="Z1118" s="272"/>
      <c r="AA1118" s="272"/>
      <c r="AB1118" s="272"/>
      <c r="AC1118" s="272"/>
      <c r="AD1118" s="272"/>
      <c r="AE1118" s="272"/>
      <c r="AF1118" s="272"/>
      <c r="AG1118" s="272"/>
      <c r="AH1118" s="272"/>
      <c r="AI1118" s="272"/>
      <c r="AJ1118" s="272"/>
      <c r="AK1118" s="272"/>
      <c r="AL1118" s="272"/>
      <c r="AM1118" s="272"/>
      <c r="AN1118" s="272"/>
      <c r="AO1118" s="272"/>
      <c r="AP1118" s="272"/>
      <c r="AQ1118" s="272"/>
    </row>
    <row r="1119" spans="1:43">
      <c r="A1119" s="272">
        <v>204294</v>
      </c>
      <c r="B1119" s="252" t="s">
        <v>81</v>
      </c>
      <c r="C1119" s="272" t="s">
        <v>367</v>
      </c>
      <c r="D1119" s="272" t="s">
        <v>367</v>
      </c>
      <c r="E1119" s="272" t="s">
        <v>367</v>
      </c>
      <c r="F1119" s="272" t="s">
        <v>367</v>
      </c>
      <c r="G1119" s="272" t="s">
        <v>367</v>
      </c>
      <c r="H1119" s="272" t="s">
        <v>366</v>
      </c>
      <c r="I1119" s="272" t="s">
        <v>367</v>
      </c>
      <c r="J1119" s="272" t="s">
        <v>367</v>
      </c>
      <c r="K1119" s="272" t="s">
        <v>367</v>
      </c>
      <c r="L1119" s="272" t="s">
        <v>367</v>
      </c>
      <c r="M1119" s="272" t="s">
        <v>366</v>
      </c>
      <c r="N1119" s="272" t="s">
        <v>366</v>
      </c>
      <c r="O1119" s="272" t="s">
        <v>367</v>
      </c>
      <c r="P1119" s="272" t="s">
        <v>366</v>
      </c>
      <c r="Q1119" s="272" t="s">
        <v>366</v>
      </c>
      <c r="R1119" s="272" t="s">
        <v>367</v>
      </c>
      <c r="S1119" s="272" t="s">
        <v>367</v>
      </c>
      <c r="T1119" s="272" t="s">
        <v>366</v>
      </c>
      <c r="U1119" s="272" t="s">
        <v>366</v>
      </c>
      <c r="V1119" s="272" t="s">
        <v>366</v>
      </c>
      <c r="W1119" s="272"/>
      <c r="X1119" s="272"/>
      <c r="Y1119" s="272"/>
      <c r="Z1119" s="272"/>
      <c r="AA1119" s="272"/>
      <c r="AB1119" s="272"/>
      <c r="AC1119" s="272"/>
      <c r="AD1119" s="272"/>
      <c r="AE1119" s="272"/>
      <c r="AF1119" s="272"/>
      <c r="AG1119" s="272"/>
      <c r="AH1119" s="272"/>
      <c r="AI1119" s="272"/>
      <c r="AJ1119" s="272"/>
      <c r="AK1119" s="272"/>
      <c r="AL1119" s="272"/>
      <c r="AM1119" s="272"/>
      <c r="AN1119" s="272"/>
      <c r="AO1119" s="272"/>
      <c r="AP1119" s="272"/>
      <c r="AQ1119" s="272"/>
    </row>
    <row r="1120" spans="1:43">
      <c r="A1120" s="272">
        <v>204285</v>
      </c>
      <c r="B1120" s="252" t="s">
        <v>81</v>
      </c>
      <c r="C1120" s="272" t="s">
        <v>367</v>
      </c>
      <c r="D1120" s="272" t="s">
        <v>367</v>
      </c>
      <c r="E1120" s="272" t="s">
        <v>367</v>
      </c>
      <c r="F1120" s="272" t="s">
        <v>367</v>
      </c>
      <c r="G1120" s="272" t="s">
        <v>367</v>
      </c>
      <c r="H1120" s="272" t="s">
        <v>367</v>
      </c>
      <c r="I1120" s="272" t="s">
        <v>367</v>
      </c>
      <c r="J1120" s="272" t="s">
        <v>368</v>
      </c>
      <c r="K1120" s="272" t="s">
        <v>367</v>
      </c>
      <c r="L1120" s="272" t="s">
        <v>367</v>
      </c>
      <c r="M1120" s="272" t="s">
        <v>366</v>
      </c>
      <c r="N1120" s="272" t="s">
        <v>366</v>
      </c>
      <c r="O1120" s="272" t="s">
        <v>366</v>
      </c>
      <c r="P1120" s="272" t="s">
        <v>367</v>
      </c>
      <c r="Q1120" s="272" t="s">
        <v>366</v>
      </c>
      <c r="R1120" s="272" t="s">
        <v>367</v>
      </c>
      <c r="S1120" s="272" t="s">
        <v>367</v>
      </c>
      <c r="T1120" s="272" t="s">
        <v>366</v>
      </c>
      <c r="U1120" s="272" t="s">
        <v>366</v>
      </c>
      <c r="V1120" s="272" t="s">
        <v>367</v>
      </c>
      <c r="W1120" s="272"/>
      <c r="X1120" s="272"/>
      <c r="Y1120" s="272"/>
      <c r="Z1120" s="272"/>
      <c r="AA1120" s="272"/>
      <c r="AB1120" s="272"/>
      <c r="AC1120" s="272"/>
      <c r="AD1120" s="272"/>
      <c r="AE1120" s="272"/>
      <c r="AF1120" s="272"/>
      <c r="AG1120" s="272"/>
      <c r="AH1120" s="272"/>
      <c r="AI1120" s="272"/>
      <c r="AJ1120" s="272"/>
      <c r="AK1120" s="272"/>
      <c r="AL1120" s="272"/>
      <c r="AM1120" s="272"/>
      <c r="AN1120" s="272"/>
      <c r="AO1120" s="272"/>
      <c r="AP1120" s="272"/>
      <c r="AQ1120" s="272"/>
    </row>
    <row r="1121" spans="1:43">
      <c r="A1121" s="272">
        <v>204276</v>
      </c>
      <c r="B1121" s="252" t="s">
        <v>81</v>
      </c>
      <c r="C1121" s="272" t="s">
        <v>367</v>
      </c>
      <c r="D1121" s="272" t="s">
        <v>367</v>
      </c>
      <c r="E1121" s="272" t="s">
        <v>367</v>
      </c>
      <c r="F1121" s="272" t="s">
        <v>367</v>
      </c>
      <c r="G1121" s="272" t="s">
        <v>367</v>
      </c>
      <c r="H1121" s="272" t="s">
        <v>366</v>
      </c>
      <c r="I1121" s="272" t="s">
        <v>367</v>
      </c>
      <c r="J1121" s="272" t="s">
        <v>367</v>
      </c>
      <c r="K1121" s="272" t="s">
        <v>367</v>
      </c>
      <c r="L1121" s="272" t="s">
        <v>367</v>
      </c>
      <c r="M1121" s="272" t="s">
        <v>367</v>
      </c>
      <c r="N1121" s="272" t="s">
        <v>367</v>
      </c>
      <c r="O1121" s="272" t="s">
        <v>367</v>
      </c>
      <c r="P1121" s="272" t="s">
        <v>366</v>
      </c>
      <c r="Q1121" s="272" t="s">
        <v>367</v>
      </c>
      <c r="R1121" s="272" t="s">
        <v>366</v>
      </c>
      <c r="S1121" s="272" t="s">
        <v>366</v>
      </c>
      <c r="T1121" s="272" t="s">
        <v>367</v>
      </c>
      <c r="U1121" s="272" t="s">
        <v>367</v>
      </c>
      <c r="V1121" s="272" t="s">
        <v>366</v>
      </c>
      <c r="W1121" s="272"/>
      <c r="X1121" s="272"/>
      <c r="Y1121" s="272"/>
      <c r="Z1121" s="272"/>
      <c r="AA1121" s="272"/>
      <c r="AB1121" s="272"/>
      <c r="AC1121" s="272"/>
      <c r="AD1121" s="272"/>
      <c r="AE1121" s="272"/>
      <c r="AF1121" s="272"/>
      <c r="AG1121" s="272"/>
      <c r="AH1121" s="272"/>
      <c r="AI1121" s="272"/>
      <c r="AJ1121" s="272"/>
      <c r="AK1121" s="272"/>
      <c r="AL1121" s="272"/>
      <c r="AM1121" s="272"/>
      <c r="AN1121" s="272"/>
      <c r="AO1121" s="272"/>
      <c r="AP1121" s="272"/>
      <c r="AQ1121" s="272"/>
    </row>
    <row r="1122" spans="1:43">
      <c r="A1122" s="272">
        <v>204275</v>
      </c>
      <c r="B1122" s="252" t="s">
        <v>81</v>
      </c>
      <c r="C1122" s="272" t="s">
        <v>367</v>
      </c>
      <c r="D1122" s="272" t="s">
        <v>367</v>
      </c>
      <c r="E1122" s="272" t="s">
        <v>367</v>
      </c>
      <c r="F1122" s="272" t="s">
        <v>367</v>
      </c>
      <c r="G1122" s="272" t="s">
        <v>367</v>
      </c>
      <c r="H1122" s="272" t="s">
        <v>367</v>
      </c>
      <c r="I1122" s="272" t="s">
        <v>367</v>
      </c>
      <c r="J1122" s="272" t="s">
        <v>367</v>
      </c>
      <c r="K1122" s="272" t="s">
        <v>368</v>
      </c>
      <c r="L1122" s="272" t="s">
        <v>367</v>
      </c>
      <c r="M1122" s="272" t="s">
        <v>368</v>
      </c>
      <c r="N1122" s="272" t="s">
        <v>367</v>
      </c>
      <c r="O1122" s="272" t="s">
        <v>368</v>
      </c>
      <c r="P1122" s="272" t="s">
        <v>368</v>
      </c>
      <c r="Q1122" s="272" t="s">
        <v>367</v>
      </c>
      <c r="R1122" s="272" t="s">
        <v>368</v>
      </c>
      <c r="S1122" s="272" t="s">
        <v>367</v>
      </c>
      <c r="T1122" s="272" t="s">
        <v>367</v>
      </c>
      <c r="U1122" s="272" t="s">
        <v>368</v>
      </c>
      <c r="V1122" s="272" t="s">
        <v>367</v>
      </c>
      <c r="W1122" s="272"/>
      <c r="X1122" s="272"/>
      <c r="Y1122" s="272"/>
      <c r="Z1122" s="272"/>
      <c r="AA1122" s="272"/>
      <c r="AB1122" s="272"/>
      <c r="AC1122" s="272"/>
      <c r="AD1122" s="272"/>
      <c r="AE1122" s="272"/>
      <c r="AF1122" s="272"/>
      <c r="AG1122" s="272"/>
      <c r="AH1122" s="272"/>
      <c r="AI1122" s="272"/>
      <c r="AJ1122" s="272"/>
      <c r="AK1122" s="272"/>
      <c r="AL1122" s="272"/>
      <c r="AM1122" s="272"/>
      <c r="AN1122" s="272"/>
      <c r="AO1122" s="272"/>
      <c r="AP1122" s="272"/>
      <c r="AQ1122" s="272"/>
    </row>
    <row r="1123" spans="1:43">
      <c r="A1123" s="272">
        <v>204241</v>
      </c>
      <c r="B1123" s="252" t="s">
        <v>81</v>
      </c>
      <c r="C1123" s="272" t="s">
        <v>366</v>
      </c>
      <c r="D1123" s="272" t="s">
        <v>367</v>
      </c>
      <c r="E1123" s="272" t="s">
        <v>367</v>
      </c>
      <c r="F1123" s="272" t="s">
        <v>367</v>
      </c>
      <c r="G1123" s="272" t="s">
        <v>367</v>
      </c>
      <c r="H1123" s="272" t="s">
        <v>367</v>
      </c>
      <c r="I1123" s="272" t="s">
        <v>368</v>
      </c>
      <c r="J1123" s="272" t="s">
        <v>366</v>
      </c>
      <c r="K1123" s="272" t="s">
        <v>368</v>
      </c>
      <c r="L1123" s="272" t="s">
        <v>367</v>
      </c>
      <c r="M1123" s="272" t="s">
        <v>368</v>
      </c>
      <c r="N1123" s="272" t="s">
        <v>366</v>
      </c>
      <c r="O1123" s="272" t="s">
        <v>368</v>
      </c>
      <c r="P1123" s="272" t="s">
        <v>368</v>
      </c>
      <c r="Q1123" s="272" t="s">
        <v>366</v>
      </c>
      <c r="R1123" s="272" t="s">
        <v>366</v>
      </c>
      <c r="S1123" s="272" t="s">
        <v>366</v>
      </c>
      <c r="T1123" s="272" t="s">
        <v>368</v>
      </c>
      <c r="U1123" s="272" t="s">
        <v>367</v>
      </c>
      <c r="V1123" s="272" t="s">
        <v>366</v>
      </c>
      <c r="W1123" s="272"/>
      <c r="X1123" s="272"/>
      <c r="Y1123" s="272"/>
      <c r="Z1123" s="272"/>
      <c r="AA1123" s="272"/>
      <c r="AB1123" s="272"/>
      <c r="AC1123" s="272"/>
      <c r="AD1123" s="272"/>
      <c r="AE1123" s="272"/>
      <c r="AF1123" s="272"/>
      <c r="AG1123" s="272"/>
      <c r="AH1123" s="272"/>
      <c r="AI1123" s="272"/>
      <c r="AJ1123" s="272"/>
      <c r="AK1123" s="272"/>
      <c r="AL1123" s="272"/>
      <c r="AM1123" s="272"/>
      <c r="AN1123" s="272"/>
      <c r="AO1123" s="272"/>
      <c r="AP1123" s="272"/>
      <c r="AQ1123" s="272"/>
    </row>
    <row r="1124" spans="1:43">
      <c r="A1124" s="272">
        <v>204238</v>
      </c>
      <c r="B1124" s="252" t="s">
        <v>81</v>
      </c>
      <c r="C1124" s="272" t="s">
        <v>368</v>
      </c>
      <c r="D1124" s="272" t="s">
        <v>367</v>
      </c>
      <c r="E1124" s="272" t="s">
        <v>367</v>
      </c>
      <c r="F1124" s="272" t="s">
        <v>367</v>
      </c>
      <c r="G1124" s="272" t="s">
        <v>368</v>
      </c>
      <c r="H1124" s="272" t="s">
        <v>367</v>
      </c>
      <c r="I1124" s="272" t="s">
        <v>366</v>
      </c>
      <c r="J1124" s="272" t="s">
        <v>368</v>
      </c>
      <c r="K1124" s="272" t="s">
        <v>366</v>
      </c>
      <c r="L1124" s="272" t="s">
        <v>368</v>
      </c>
      <c r="M1124" s="272" t="s">
        <v>368</v>
      </c>
      <c r="N1124" s="272" t="s">
        <v>366</v>
      </c>
      <c r="O1124" s="272" t="s">
        <v>368</v>
      </c>
      <c r="P1124" s="272" t="s">
        <v>367</v>
      </c>
      <c r="Q1124" s="272" t="s">
        <v>366</v>
      </c>
      <c r="R1124" s="272" t="s">
        <v>367</v>
      </c>
      <c r="S1124" s="272" t="s">
        <v>366</v>
      </c>
      <c r="T1124" s="272" t="s">
        <v>368</v>
      </c>
      <c r="U1124" s="272" t="s">
        <v>368</v>
      </c>
      <c r="V1124" s="272" t="s">
        <v>366</v>
      </c>
      <c r="W1124" s="272"/>
      <c r="X1124" s="272"/>
      <c r="Y1124" s="272"/>
      <c r="Z1124" s="272"/>
      <c r="AA1124" s="272"/>
      <c r="AB1124" s="272"/>
      <c r="AC1124" s="272"/>
      <c r="AD1124" s="272"/>
      <c r="AE1124" s="272"/>
      <c r="AF1124" s="272"/>
      <c r="AG1124" s="272"/>
      <c r="AH1124" s="272"/>
      <c r="AI1124" s="272"/>
      <c r="AJ1124" s="272"/>
      <c r="AK1124" s="272"/>
      <c r="AL1124" s="272"/>
      <c r="AM1124" s="272"/>
      <c r="AN1124" s="272"/>
      <c r="AO1124" s="272"/>
      <c r="AP1124" s="272"/>
      <c r="AQ1124" s="272"/>
    </row>
    <row r="1125" spans="1:43">
      <c r="A1125" s="272">
        <v>204149</v>
      </c>
      <c r="B1125" s="252" t="s">
        <v>81</v>
      </c>
      <c r="C1125" s="272" t="s">
        <v>367</v>
      </c>
      <c r="D1125" s="272" t="s">
        <v>367</v>
      </c>
      <c r="E1125" s="272" t="s">
        <v>367</v>
      </c>
      <c r="F1125" s="272" t="s">
        <v>367</v>
      </c>
      <c r="G1125" s="272" t="s">
        <v>366</v>
      </c>
      <c r="H1125" s="272" t="s">
        <v>367</v>
      </c>
      <c r="I1125" s="272" t="s">
        <v>367</v>
      </c>
      <c r="J1125" s="272" t="s">
        <v>366</v>
      </c>
      <c r="K1125" s="272" t="s">
        <v>367</v>
      </c>
      <c r="L1125" s="272" t="s">
        <v>367</v>
      </c>
      <c r="M1125" s="272" t="s">
        <v>367</v>
      </c>
      <c r="N1125" s="272" t="s">
        <v>367</v>
      </c>
      <c r="O1125" s="272" t="s">
        <v>366</v>
      </c>
      <c r="P1125" s="272" t="s">
        <v>367</v>
      </c>
      <c r="Q1125" s="272" t="s">
        <v>367</v>
      </c>
      <c r="R1125" s="272" t="s">
        <v>367</v>
      </c>
      <c r="S1125" s="272" t="s">
        <v>367</v>
      </c>
      <c r="T1125" s="272" t="s">
        <v>367</v>
      </c>
      <c r="U1125" s="272" t="s">
        <v>367</v>
      </c>
      <c r="V1125" s="272" t="s">
        <v>367</v>
      </c>
      <c r="W1125" s="272"/>
      <c r="X1125" s="272"/>
      <c r="Y1125" s="272"/>
      <c r="Z1125" s="272"/>
      <c r="AA1125" s="272"/>
      <c r="AB1125" s="272"/>
      <c r="AC1125" s="272"/>
      <c r="AD1125" s="272"/>
      <c r="AE1125" s="272"/>
      <c r="AF1125" s="272"/>
      <c r="AG1125" s="272"/>
      <c r="AH1125" s="272"/>
      <c r="AI1125" s="272"/>
      <c r="AJ1125" s="272"/>
      <c r="AK1125" s="272"/>
      <c r="AL1125" s="272"/>
      <c r="AM1125" s="272"/>
      <c r="AN1125" s="272"/>
      <c r="AO1125" s="272"/>
      <c r="AP1125" s="272"/>
      <c r="AQ1125" s="272"/>
    </row>
    <row r="1126" spans="1:43">
      <c r="A1126" s="272">
        <v>204145</v>
      </c>
      <c r="B1126" s="252" t="s">
        <v>81</v>
      </c>
      <c r="C1126" s="272" t="s">
        <v>366</v>
      </c>
      <c r="D1126" s="272" t="s">
        <v>368</v>
      </c>
      <c r="E1126" s="272" t="s">
        <v>366</v>
      </c>
      <c r="F1126" s="272" t="s">
        <v>367</v>
      </c>
      <c r="G1126" s="272" t="s">
        <v>368</v>
      </c>
      <c r="H1126" s="272" t="s">
        <v>367</v>
      </c>
      <c r="I1126" s="272" t="s">
        <v>368</v>
      </c>
      <c r="J1126" s="272" t="s">
        <v>366</v>
      </c>
      <c r="K1126" s="272" t="s">
        <v>367</v>
      </c>
      <c r="L1126" s="272" t="s">
        <v>366</v>
      </c>
      <c r="M1126" s="272" t="s">
        <v>367</v>
      </c>
      <c r="N1126" s="272" t="s">
        <v>366</v>
      </c>
      <c r="O1126" s="272" t="s">
        <v>366</v>
      </c>
      <c r="P1126" s="272" t="s">
        <v>367</v>
      </c>
      <c r="Q1126" s="272" t="s">
        <v>367</v>
      </c>
      <c r="R1126" s="272" t="s">
        <v>367</v>
      </c>
      <c r="S1126" s="272" t="s">
        <v>368</v>
      </c>
      <c r="T1126" s="272" t="s">
        <v>367</v>
      </c>
      <c r="U1126" s="272" t="s">
        <v>367</v>
      </c>
      <c r="V1126" s="272" t="s">
        <v>367</v>
      </c>
      <c r="W1126" s="272"/>
      <c r="X1126" s="272"/>
      <c r="Y1126" s="272"/>
      <c r="Z1126" s="272"/>
      <c r="AA1126" s="272"/>
      <c r="AB1126" s="272"/>
      <c r="AC1126" s="272"/>
      <c r="AD1126" s="272"/>
      <c r="AE1126" s="272"/>
      <c r="AF1126" s="272"/>
      <c r="AG1126" s="272"/>
      <c r="AH1126" s="272"/>
      <c r="AI1126" s="272"/>
      <c r="AJ1126" s="272"/>
      <c r="AK1126" s="272"/>
      <c r="AL1126" s="272"/>
      <c r="AM1126" s="272"/>
      <c r="AN1126" s="272"/>
      <c r="AO1126" s="272"/>
      <c r="AP1126" s="272"/>
      <c r="AQ1126" s="272"/>
    </row>
    <row r="1127" spans="1:43">
      <c r="A1127" s="272">
        <v>204064</v>
      </c>
      <c r="B1127" s="252" t="s">
        <v>81</v>
      </c>
      <c r="C1127" s="272" t="s">
        <v>367</v>
      </c>
      <c r="D1127" s="272" t="s">
        <v>367</v>
      </c>
      <c r="E1127" s="272" t="s">
        <v>367</v>
      </c>
      <c r="F1127" s="272" t="s">
        <v>367</v>
      </c>
      <c r="G1127" s="272" t="s">
        <v>367</v>
      </c>
      <c r="H1127" s="272" t="s">
        <v>367</v>
      </c>
      <c r="I1127" s="272" t="s">
        <v>367</v>
      </c>
      <c r="J1127" s="272" t="s">
        <v>367</v>
      </c>
      <c r="K1127" s="272" t="s">
        <v>367</v>
      </c>
      <c r="L1127" s="272" t="s">
        <v>367</v>
      </c>
      <c r="M1127" s="272" t="s">
        <v>366</v>
      </c>
      <c r="N1127" s="272" t="s">
        <v>368</v>
      </c>
      <c r="O1127" s="272" t="s">
        <v>366</v>
      </c>
      <c r="P1127" s="272" t="s">
        <v>367</v>
      </c>
      <c r="Q1127" s="272" t="s">
        <v>366</v>
      </c>
      <c r="R1127" s="272" t="s">
        <v>367</v>
      </c>
      <c r="S1127" s="272" t="s">
        <v>366</v>
      </c>
      <c r="T1127" s="272" t="s">
        <v>366</v>
      </c>
      <c r="U1127" s="272" t="s">
        <v>366</v>
      </c>
      <c r="V1127" s="272" t="s">
        <v>366</v>
      </c>
      <c r="W1127" s="272"/>
      <c r="X1127" s="272"/>
      <c r="Y1127" s="272"/>
      <c r="Z1127" s="272"/>
      <c r="AA1127" s="272"/>
      <c r="AB1127" s="272"/>
      <c r="AC1127" s="272"/>
      <c r="AD1127" s="272"/>
      <c r="AE1127" s="272"/>
      <c r="AF1127" s="272"/>
      <c r="AG1127" s="272"/>
      <c r="AH1127" s="272"/>
      <c r="AI1127" s="272"/>
      <c r="AJ1127" s="272"/>
      <c r="AK1127" s="272"/>
      <c r="AL1127" s="272"/>
      <c r="AM1127" s="272"/>
      <c r="AN1127" s="272"/>
      <c r="AO1127" s="272"/>
      <c r="AP1127" s="272"/>
      <c r="AQ1127" s="272"/>
    </row>
    <row r="1128" spans="1:43">
      <c r="A1128" s="272">
        <v>204056</v>
      </c>
      <c r="B1128" s="252" t="s">
        <v>81</v>
      </c>
      <c r="C1128" s="272" t="s">
        <v>367</v>
      </c>
      <c r="D1128" s="272" t="s">
        <v>367</v>
      </c>
      <c r="E1128" s="272" t="s">
        <v>367</v>
      </c>
      <c r="F1128" s="272" t="s">
        <v>367</v>
      </c>
      <c r="G1128" s="272" t="s">
        <v>368</v>
      </c>
      <c r="H1128" s="272" t="s">
        <v>367</v>
      </c>
      <c r="I1128" s="272" t="s">
        <v>366</v>
      </c>
      <c r="J1128" s="272" t="s">
        <v>368</v>
      </c>
      <c r="K1128" s="272" t="s">
        <v>368</v>
      </c>
      <c r="L1128" s="272" t="s">
        <v>368</v>
      </c>
      <c r="M1128" s="272" t="s">
        <v>367</v>
      </c>
      <c r="N1128" s="272" t="s">
        <v>367</v>
      </c>
      <c r="O1128" s="272" t="s">
        <v>367</v>
      </c>
      <c r="P1128" s="272" t="s">
        <v>367</v>
      </c>
      <c r="Q1128" s="272" t="s">
        <v>367</v>
      </c>
      <c r="R1128" s="272" t="s">
        <v>367</v>
      </c>
      <c r="S1128" s="272" t="s">
        <v>367</v>
      </c>
      <c r="T1128" s="272" t="s">
        <v>367</v>
      </c>
      <c r="U1128" s="272" t="s">
        <v>367</v>
      </c>
      <c r="V1128" s="272" t="s">
        <v>367</v>
      </c>
      <c r="W1128" s="272"/>
      <c r="X1128" s="272"/>
      <c r="Y1128" s="272"/>
      <c r="Z1128" s="272"/>
      <c r="AA1128" s="272"/>
      <c r="AB1128" s="272"/>
      <c r="AC1128" s="272"/>
      <c r="AD1128" s="272"/>
      <c r="AE1128" s="272"/>
      <c r="AF1128" s="272"/>
      <c r="AG1128" s="272"/>
      <c r="AH1128" s="272"/>
      <c r="AI1128" s="272"/>
      <c r="AJ1128" s="272"/>
      <c r="AK1128" s="272"/>
      <c r="AL1128" s="272"/>
      <c r="AM1128" s="272"/>
      <c r="AN1128" s="272"/>
      <c r="AO1128" s="272"/>
      <c r="AP1128" s="272"/>
      <c r="AQ1128" s="272"/>
    </row>
    <row r="1129" spans="1:43">
      <c r="A1129" s="272">
        <v>204015</v>
      </c>
      <c r="B1129" s="252" t="s">
        <v>81</v>
      </c>
      <c r="C1129" s="272" t="s">
        <v>367</v>
      </c>
      <c r="D1129" s="272" t="s">
        <v>367</v>
      </c>
      <c r="E1129" s="272" t="s">
        <v>367</v>
      </c>
      <c r="F1129" s="272" t="s">
        <v>367</v>
      </c>
      <c r="G1129" s="272" t="s">
        <v>367</v>
      </c>
      <c r="H1129" s="272" t="s">
        <v>367</v>
      </c>
      <c r="I1129" s="272" t="s">
        <v>367</v>
      </c>
      <c r="J1129" s="272" t="s">
        <v>367</v>
      </c>
      <c r="K1129" s="272" t="s">
        <v>367</v>
      </c>
      <c r="L1129" s="272" t="s">
        <v>367</v>
      </c>
      <c r="M1129" s="272" t="s">
        <v>368</v>
      </c>
      <c r="N1129" s="272" t="s">
        <v>368</v>
      </c>
      <c r="O1129" s="272" t="s">
        <v>367</v>
      </c>
      <c r="P1129" s="272" t="s">
        <v>367</v>
      </c>
      <c r="Q1129" s="272" t="s">
        <v>368</v>
      </c>
      <c r="R1129" s="272" t="s">
        <v>367</v>
      </c>
      <c r="S1129" s="272" t="s">
        <v>368</v>
      </c>
      <c r="T1129" s="272" t="s">
        <v>368</v>
      </c>
      <c r="U1129" s="272" t="s">
        <v>367</v>
      </c>
      <c r="V1129" s="272" t="s">
        <v>368</v>
      </c>
      <c r="W1129" s="272"/>
      <c r="X1129" s="272"/>
      <c r="Y1129" s="272"/>
      <c r="Z1129" s="272"/>
      <c r="AA1129" s="272"/>
      <c r="AB1129" s="272"/>
      <c r="AC1129" s="272"/>
      <c r="AD1129" s="272"/>
      <c r="AE1129" s="272"/>
      <c r="AF1129" s="272"/>
      <c r="AG1129" s="272"/>
      <c r="AH1129" s="272"/>
      <c r="AI1129" s="272"/>
      <c r="AJ1129" s="272"/>
      <c r="AK1129" s="272"/>
      <c r="AL1129" s="272"/>
      <c r="AM1129" s="272"/>
      <c r="AN1129" s="272"/>
      <c r="AO1129" s="272"/>
      <c r="AP1129" s="272"/>
      <c r="AQ1129" s="272"/>
    </row>
    <row r="1130" spans="1:43">
      <c r="A1130" s="272">
        <v>204006</v>
      </c>
      <c r="B1130" s="252" t="s">
        <v>81</v>
      </c>
      <c r="C1130" s="272" t="s">
        <v>367</v>
      </c>
      <c r="D1130" s="272" t="s">
        <v>367</v>
      </c>
      <c r="E1130" s="272" t="s">
        <v>367</v>
      </c>
      <c r="F1130" s="272" t="s">
        <v>367</v>
      </c>
      <c r="G1130" s="272" t="s">
        <v>367</v>
      </c>
      <c r="H1130" s="272" t="s">
        <v>367</v>
      </c>
      <c r="I1130" s="272" t="s">
        <v>368</v>
      </c>
      <c r="J1130" s="272" t="s">
        <v>367</v>
      </c>
      <c r="K1130" s="272" t="s">
        <v>367</v>
      </c>
      <c r="L1130" s="272" t="s">
        <v>367</v>
      </c>
      <c r="M1130" s="272" t="s">
        <v>366</v>
      </c>
      <c r="N1130" s="272" t="s">
        <v>366</v>
      </c>
      <c r="O1130" s="272" t="s">
        <v>368</v>
      </c>
      <c r="P1130" s="272" t="s">
        <v>366</v>
      </c>
      <c r="Q1130" s="272" t="s">
        <v>367</v>
      </c>
      <c r="R1130" s="272" t="s">
        <v>367</v>
      </c>
      <c r="S1130" s="272" t="s">
        <v>367</v>
      </c>
      <c r="T1130" s="272" t="s">
        <v>367</v>
      </c>
      <c r="U1130" s="272" t="s">
        <v>368</v>
      </c>
      <c r="V1130" s="272" t="s">
        <v>367</v>
      </c>
      <c r="W1130" s="272"/>
      <c r="X1130" s="272"/>
      <c r="Y1130" s="272"/>
      <c r="Z1130" s="272"/>
      <c r="AA1130" s="272"/>
      <c r="AB1130" s="272"/>
      <c r="AC1130" s="272"/>
      <c r="AD1130" s="272"/>
      <c r="AE1130" s="272"/>
      <c r="AF1130" s="272"/>
      <c r="AG1130" s="272"/>
      <c r="AH1130" s="272"/>
      <c r="AI1130" s="272"/>
      <c r="AJ1130" s="272"/>
      <c r="AK1130" s="272"/>
      <c r="AL1130" s="272"/>
      <c r="AM1130" s="272"/>
      <c r="AN1130" s="272"/>
      <c r="AO1130" s="272"/>
      <c r="AP1130" s="272"/>
      <c r="AQ1130" s="272"/>
    </row>
    <row r="1131" spans="1:43">
      <c r="A1131" s="272">
        <v>204005</v>
      </c>
      <c r="B1131" s="252" t="s">
        <v>81</v>
      </c>
      <c r="C1131" s="272" t="s">
        <v>366</v>
      </c>
      <c r="D1131" s="272" t="s">
        <v>367</v>
      </c>
      <c r="E1131" s="272" t="s">
        <v>366</v>
      </c>
      <c r="F1131" s="272" t="s">
        <v>367</v>
      </c>
      <c r="G1131" s="272" t="s">
        <v>366</v>
      </c>
      <c r="H1131" s="272" t="s">
        <v>366</v>
      </c>
      <c r="I1131" s="272" t="s">
        <v>368</v>
      </c>
      <c r="J1131" s="272" t="s">
        <v>366</v>
      </c>
      <c r="K1131" s="272" t="s">
        <v>368</v>
      </c>
      <c r="L1131" s="272" t="s">
        <v>368</v>
      </c>
      <c r="M1131" s="272" t="s">
        <v>368</v>
      </c>
      <c r="N1131" s="272" t="s">
        <v>368</v>
      </c>
      <c r="O1131" s="272" t="s">
        <v>368</v>
      </c>
      <c r="P1131" s="272" t="s">
        <v>366</v>
      </c>
      <c r="Q1131" s="272" t="s">
        <v>366</v>
      </c>
      <c r="R1131" s="272" t="s">
        <v>366</v>
      </c>
      <c r="S1131" s="272" t="s">
        <v>366</v>
      </c>
      <c r="T1131" s="272" t="s">
        <v>368</v>
      </c>
      <c r="U1131" s="272" t="s">
        <v>368</v>
      </c>
      <c r="V1131" s="272" t="s">
        <v>366</v>
      </c>
      <c r="W1131" s="272"/>
      <c r="X1131" s="272"/>
      <c r="Y1131" s="272"/>
      <c r="Z1131" s="272"/>
      <c r="AA1131" s="272"/>
      <c r="AB1131" s="272"/>
      <c r="AC1131" s="272"/>
      <c r="AD1131" s="272"/>
      <c r="AE1131" s="272"/>
      <c r="AF1131" s="272"/>
      <c r="AG1131" s="272"/>
      <c r="AH1131" s="272"/>
      <c r="AI1131" s="272"/>
      <c r="AJ1131" s="272"/>
      <c r="AK1131" s="272"/>
      <c r="AL1131" s="272"/>
      <c r="AM1131" s="272"/>
      <c r="AN1131" s="272"/>
      <c r="AO1131" s="272"/>
      <c r="AP1131" s="272"/>
      <c r="AQ1131" s="272"/>
    </row>
    <row r="1132" spans="1:43">
      <c r="A1132" s="272">
        <v>203990</v>
      </c>
      <c r="B1132" s="252" t="s">
        <v>81</v>
      </c>
      <c r="C1132" s="272" t="s">
        <v>367</v>
      </c>
      <c r="D1132" s="272" t="s">
        <v>367</v>
      </c>
      <c r="E1132" s="272" t="s">
        <v>367</v>
      </c>
      <c r="F1132" s="272" t="s">
        <v>367</v>
      </c>
      <c r="G1132" s="272" t="s">
        <v>367</v>
      </c>
      <c r="H1132" s="272" t="s">
        <v>367</v>
      </c>
      <c r="I1132" s="272" t="s">
        <v>367</v>
      </c>
      <c r="J1132" s="272" t="s">
        <v>367</v>
      </c>
      <c r="K1132" s="272" t="s">
        <v>367</v>
      </c>
      <c r="L1132" s="272" t="s">
        <v>367</v>
      </c>
      <c r="M1132" s="272" t="s">
        <v>368</v>
      </c>
      <c r="N1132" s="272" t="s">
        <v>367</v>
      </c>
      <c r="O1132" s="272" t="s">
        <v>367</v>
      </c>
      <c r="P1132" s="272" t="s">
        <v>368</v>
      </c>
      <c r="Q1132" s="272" t="s">
        <v>366</v>
      </c>
      <c r="R1132" s="272" t="s">
        <v>368</v>
      </c>
      <c r="S1132" s="272" t="s">
        <v>366</v>
      </c>
      <c r="T1132" s="272" t="s">
        <v>366</v>
      </c>
      <c r="U1132" s="272" t="s">
        <v>367</v>
      </c>
      <c r="V1132" s="272" t="s">
        <v>367</v>
      </c>
      <c r="W1132" s="272"/>
      <c r="X1132" s="272"/>
      <c r="Y1132" s="272"/>
      <c r="Z1132" s="272"/>
      <c r="AA1132" s="272"/>
      <c r="AB1132" s="272"/>
      <c r="AC1132" s="272"/>
      <c r="AD1132" s="272"/>
      <c r="AE1132" s="272"/>
      <c r="AF1132" s="272"/>
      <c r="AG1132" s="272"/>
      <c r="AH1132" s="272"/>
      <c r="AI1132" s="272"/>
      <c r="AJ1132" s="272"/>
      <c r="AK1132" s="272"/>
      <c r="AL1132" s="272"/>
      <c r="AM1132" s="272"/>
      <c r="AN1132" s="272"/>
      <c r="AO1132" s="272"/>
      <c r="AP1132" s="272"/>
      <c r="AQ1132" s="272"/>
    </row>
    <row r="1133" spans="1:43">
      <c r="A1133" s="272">
        <v>203987</v>
      </c>
      <c r="B1133" s="252" t="s">
        <v>81</v>
      </c>
      <c r="C1133" s="272" t="s">
        <v>367</v>
      </c>
      <c r="D1133" s="272" t="s">
        <v>367</v>
      </c>
      <c r="E1133" s="272" t="s">
        <v>367</v>
      </c>
      <c r="F1133" s="272" t="s">
        <v>367</v>
      </c>
      <c r="G1133" s="272" t="s">
        <v>367</v>
      </c>
      <c r="H1133" s="272" t="s">
        <v>367</v>
      </c>
      <c r="I1133" s="272" t="s">
        <v>366</v>
      </c>
      <c r="J1133" s="272" t="s">
        <v>366</v>
      </c>
      <c r="K1133" s="272" t="s">
        <v>366</v>
      </c>
      <c r="L1133" s="272" t="s">
        <v>366</v>
      </c>
      <c r="M1133" s="272" t="s">
        <v>367</v>
      </c>
      <c r="N1133" s="272" t="s">
        <v>367</v>
      </c>
      <c r="O1133" s="272" t="s">
        <v>367</v>
      </c>
      <c r="P1133" s="272" t="s">
        <v>367</v>
      </c>
      <c r="Q1133" s="272" t="s">
        <v>367</v>
      </c>
      <c r="R1133" s="272" t="s">
        <v>367</v>
      </c>
      <c r="S1133" s="272" t="s">
        <v>367</v>
      </c>
      <c r="T1133" s="272" t="s">
        <v>367</v>
      </c>
      <c r="U1133" s="272" t="s">
        <v>367</v>
      </c>
      <c r="V1133" s="272" t="s">
        <v>367</v>
      </c>
      <c r="W1133" s="272"/>
      <c r="X1133" s="272"/>
      <c r="Y1133" s="272"/>
      <c r="Z1133" s="272"/>
      <c r="AA1133" s="272"/>
      <c r="AB1133" s="272"/>
      <c r="AC1133" s="272"/>
      <c r="AD1133" s="272"/>
      <c r="AE1133" s="272"/>
      <c r="AF1133" s="272"/>
      <c r="AG1133" s="272"/>
      <c r="AH1133" s="272"/>
      <c r="AI1133" s="272"/>
      <c r="AJ1133" s="272"/>
      <c r="AK1133" s="272"/>
      <c r="AL1133" s="272"/>
      <c r="AM1133" s="272"/>
      <c r="AN1133" s="272"/>
      <c r="AO1133" s="272"/>
      <c r="AP1133" s="272"/>
      <c r="AQ1133" s="272"/>
    </row>
    <row r="1134" spans="1:43">
      <c r="A1134" s="272">
        <v>203986</v>
      </c>
      <c r="B1134" s="252" t="s">
        <v>81</v>
      </c>
      <c r="C1134" s="272" t="s">
        <v>367</v>
      </c>
      <c r="D1134" s="272" t="s">
        <v>367</v>
      </c>
      <c r="E1134" s="272" t="s">
        <v>367</v>
      </c>
      <c r="F1134" s="272" t="s">
        <v>367</v>
      </c>
      <c r="G1134" s="272" t="s">
        <v>366</v>
      </c>
      <c r="H1134" s="272" t="s">
        <v>366</v>
      </c>
      <c r="I1134" s="272" t="s">
        <v>367</v>
      </c>
      <c r="J1134" s="272" t="s">
        <v>368</v>
      </c>
      <c r="K1134" s="272" t="s">
        <v>367</v>
      </c>
      <c r="L1134" s="272" t="s">
        <v>368</v>
      </c>
      <c r="M1134" s="272" t="s">
        <v>366</v>
      </c>
      <c r="N1134" s="272" t="s">
        <v>366</v>
      </c>
      <c r="O1134" s="272" t="s">
        <v>366</v>
      </c>
      <c r="P1134" s="272" t="s">
        <v>367</v>
      </c>
      <c r="Q1134" s="272" t="s">
        <v>368</v>
      </c>
      <c r="R1134" s="272" t="s">
        <v>367</v>
      </c>
      <c r="S1134" s="272" t="s">
        <v>367</v>
      </c>
      <c r="T1134" s="272" t="s">
        <v>367</v>
      </c>
      <c r="U1134" s="272" t="s">
        <v>367</v>
      </c>
      <c r="V1134" s="272" t="s">
        <v>367</v>
      </c>
      <c r="W1134" s="272"/>
      <c r="X1134" s="272"/>
      <c r="Y1134" s="272"/>
      <c r="Z1134" s="272"/>
      <c r="AA1134" s="272"/>
      <c r="AB1134" s="272"/>
      <c r="AC1134" s="272"/>
      <c r="AD1134" s="272"/>
      <c r="AE1134" s="272"/>
      <c r="AF1134" s="272"/>
      <c r="AG1134" s="272"/>
      <c r="AH1134" s="272"/>
      <c r="AI1134" s="272"/>
      <c r="AJ1134" s="272"/>
      <c r="AK1134" s="272"/>
      <c r="AL1134" s="272"/>
      <c r="AM1134" s="272"/>
      <c r="AN1134" s="272"/>
      <c r="AO1134" s="272"/>
      <c r="AP1134" s="272"/>
      <c r="AQ1134" s="272"/>
    </row>
    <row r="1135" spans="1:43">
      <c r="A1135" s="272">
        <v>203960</v>
      </c>
      <c r="B1135" s="252" t="s">
        <v>81</v>
      </c>
      <c r="C1135" s="272" t="s">
        <v>367</v>
      </c>
      <c r="D1135" s="272" t="s">
        <v>367</v>
      </c>
      <c r="E1135" s="272" t="s">
        <v>367</v>
      </c>
      <c r="F1135" s="272" t="s">
        <v>367</v>
      </c>
      <c r="G1135" s="272" t="s">
        <v>366</v>
      </c>
      <c r="H1135" s="272" t="s">
        <v>366</v>
      </c>
      <c r="I1135" s="272" t="s">
        <v>367</v>
      </c>
      <c r="J1135" s="272" t="s">
        <v>367</v>
      </c>
      <c r="K1135" s="272" t="s">
        <v>367</v>
      </c>
      <c r="L1135" s="272" t="s">
        <v>367</v>
      </c>
      <c r="M1135" s="272" t="s">
        <v>368</v>
      </c>
      <c r="N1135" s="272" t="s">
        <v>368</v>
      </c>
      <c r="O1135" s="272" t="s">
        <v>368</v>
      </c>
      <c r="P1135" s="272" t="s">
        <v>366</v>
      </c>
      <c r="Q1135" s="272" t="s">
        <v>366</v>
      </c>
      <c r="R1135" s="272" t="s">
        <v>367</v>
      </c>
      <c r="S1135" s="272" t="s">
        <v>368</v>
      </c>
      <c r="T1135" s="272" t="s">
        <v>368</v>
      </c>
      <c r="U1135" s="272" t="s">
        <v>366</v>
      </c>
      <c r="V1135" s="272" t="s">
        <v>368</v>
      </c>
      <c r="W1135" s="272"/>
      <c r="X1135" s="272"/>
      <c r="Y1135" s="272"/>
      <c r="Z1135" s="272"/>
      <c r="AA1135" s="272"/>
      <c r="AB1135" s="272"/>
      <c r="AC1135" s="272"/>
      <c r="AD1135" s="272"/>
      <c r="AE1135" s="272"/>
      <c r="AF1135" s="272"/>
      <c r="AG1135" s="272"/>
      <c r="AH1135" s="272"/>
      <c r="AI1135" s="272"/>
      <c r="AJ1135" s="272"/>
      <c r="AK1135" s="272"/>
      <c r="AL1135" s="272"/>
      <c r="AM1135" s="272"/>
      <c r="AN1135" s="272"/>
      <c r="AO1135" s="272"/>
      <c r="AP1135" s="272"/>
      <c r="AQ1135" s="272"/>
    </row>
    <row r="1136" spans="1:43">
      <c r="A1136" s="272">
        <v>203939</v>
      </c>
      <c r="B1136" s="252" t="s">
        <v>81</v>
      </c>
      <c r="C1136" s="272" t="s">
        <v>367</v>
      </c>
      <c r="D1136" s="272" t="s">
        <v>367</v>
      </c>
      <c r="E1136" s="272" t="s">
        <v>367</v>
      </c>
      <c r="F1136" s="272" t="s">
        <v>367</v>
      </c>
      <c r="G1136" s="272" t="s">
        <v>367</v>
      </c>
      <c r="H1136" s="272" t="s">
        <v>367</v>
      </c>
      <c r="I1136" s="272" t="s">
        <v>368</v>
      </c>
      <c r="J1136" s="272" t="s">
        <v>367</v>
      </c>
      <c r="K1136" s="272" t="s">
        <v>367</v>
      </c>
      <c r="L1136" s="272" t="s">
        <v>366</v>
      </c>
      <c r="M1136" s="272" t="s">
        <v>367</v>
      </c>
      <c r="N1136" s="272" t="s">
        <v>367</v>
      </c>
      <c r="O1136" s="272" t="s">
        <v>367</v>
      </c>
      <c r="P1136" s="272" t="s">
        <v>367</v>
      </c>
      <c r="Q1136" s="272" t="s">
        <v>366</v>
      </c>
      <c r="R1136" s="272" t="s">
        <v>366</v>
      </c>
      <c r="S1136" s="272" t="s">
        <v>366</v>
      </c>
      <c r="T1136" s="272" t="s">
        <v>368</v>
      </c>
      <c r="U1136" s="272" t="s">
        <v>368</v>
      </c>
      <c r="V1136" s="272" t="s">
        <v>366</v>
      </c>
      <c r="W1136" s="272"/>
      <c r="X1136" s="272"/>
      <c r="Y1136" s="272"/>
      <c r="Z1136" s="272"/>
      <c r="AA1136" s="272"/>
      <c r="AB1136" s="272"/>
      <c r="AC1136" s="272"/>
      <c r="AD1136" s="272"/>
      <c r="AE1136" s="272"/>
      <c r="AF1136" s="272"/>
      <c r="AG1136" s="272"/>
      <c r="AH1136" s="272"/>
      <c r="AI1136" s="272"/>
      <c r="AJ1136" s="272"/>
      <c r="AK1136" s="272"/>
      <c r="AL1136" s="272"/>
      <c r="AM1136" s="272"/>
      <c r="AN1136" s="272"/>
      <c r="AO1136" s="272"/>
      <c r="AP1136" s="272"/>
      <c r="AQ1136" s="272"/>
    </row>
    <row r="1137" spans="1:43">
      <c r="A1137" s="272">
        <v>203894</v>
      </c>
      <c r="B1137" s="252" t="s">
        <v>81</v>
      </c>
      <c r="C1137" s="272" t="s">
        <v>367</v>
      </c>
      <c r="D1137" s="272" t="s">
        <v>367</v>
      </c>
      <c r="E1137" s="272" t="s">
        <v>367</v>
      </c>
      <c r="F1137" s="272" t="s">
        <v>367</v>
      </c>
      <c r="G1137" s="272" t="s">
        <v>367</v>
      </c>
      <c r="H1137" s="272" t="s">
        <v>367</v>
      </c>
      <c r="I1137" s="272" t="s">
        <v>367</v>
      </c>
      <c r="J1137" s="272" t="s">
        <v>367</v>
      </c>
      <c r="K1137" s="272" t="s">
        <v>367</v>
      </c>
      <c r="L1137" s="272" t="s">
        <v>367</v>
      </c>
      <c r="M1137" s="272" t="s">
        <v>368</v>
      </c>
      <c r="N1137" s="272" t="s">
        <v>368</v>
      </c>
      <c r="O1137" s="272" t="s">
        <v>368</v>
      </c>
      <c r="P1137" s="272" t="s">
        <v>367</v>
      </c>
      <c r="Q1137" s="272" t="s">
        <v>367</v>
      </c>
      <c r="R1137" s="272" t="s">
        <v>368</v>
      </c>
      <c r="S1137" s="272" t="s">
        <v>366</v>
      </c>
      <c r="T1137" s="272" t="s">
        <v>368</v>
      </c>
      <c r="U1137" s="272" t="s">
        <v>368</v>
      </c>
      <c r="V1137" s="272" t="s">
        <v>366</v>
      </c>
      <c r="W1137" s="272"/>
      <c r="X1137" s="272"/>
      <c r="Y1137" s="272"/>
      <c r="Z1137" s="272"/>
      <c r="AA1137" s="272"/>
      <c r="AB1137" s="272"/>
      <c r="AC1137" s="272"/>
      <c r="AD1137" s="272"/>
      <c r="AE1137" s="272"/>
      <c r="AF1137" s="272"/>
      <c r="AG1137" s="272"/>
      <c r="AH1137" s="272"/>
      <c r="AI1137" s="272"/>
      <c r="AJ1137" s="272"/>
      <c r="AK1137" s="272"/>
      <c r="AL1137" s="272"/>
      <c r="AM1137" s="272"/>
      <c r="AN1137" s="272"/>
      <c r="AO1137" s="272"/>
      <c r="AP1137" s="272"/>
      <c r="AQ1137" s="272"/>
    </row>
    <row r="1138" spans="1:43">
      <c r="A1138" s="272">
        <v>203876</v>
      </c>
      <c r="B1138" s="252" t="s">
        <v>81</v>
      </c>
      <c r="C1138" s="272" t="s">
        <v>367</v>
      </c>
      <c r="D1138" s="272" t="s">
        <v>367</v>
      </c>
      <c r="E1138" s="272" t="s">
        <v>367</v>
      </c>
      <c r="F1138" s="272" t="s">
        <v>367</v>
      </c>
      <c r="G1138" s="272" t="s">
        <v>367</v>
      </c>
      <c r="H1138" s="272" t="s">
        <v>367</v>
      </c>
      <c r="I1138" s="272" t="s">
        <v>367</v>
      </c>
      <c r="J1138" s="272" t="s">
        <v>367</v>
      </c>
      <c r="K1138" s="272" t="s">
        <v>367</v>
      </c>
      <c r="L1138" s="272" t="s">
        <v>367</v>
      </c>
      <c r="M1138" s="272" t="s">
        <v>366</v>
      </c>
      <c r="N1138" s="272" t="s">
        <v>366</v>
      </c>
      <c r="O1138" s="272" t="s">
        <v>366</v>
      </c>
      <c r="P1138" s="272" t="s">
        <v>367</v>
      </c>
      <c r="Q1138" s="272" t="s">
        <v>366</v>
      </c>
      <c r="R1138" s="272" t="s">
        <v>367</v>
      </c>
      <c r="S1138" s="272" t="s">
        <v>366</v>
      </c>
      <c r="T1138" s="272" t="s">
        <v>368</v>
      </c>
      <c r="U1138" s="272" t="s">
        <v>366</v>
      </c>
      <c r="V1138" s="272" t="s">
        <v>366</v>
      </c>
      <c r="W1138" s="272"/>
      <c r="X1138" s="272"/>
      <c r="Y1138" s="272"/>
      <c r="Z1138" s="272"/>
      <c r="AA1138" s="272"/>
      <c r="AB1138" s="272"/>
      <c r="AC1138" s="272"/>
      <c r="AD1138" s="272"/>
      <c r="AE1138" s="272"/>
      <c r="AF1138" s="272"/>
      <c r="AG1138" s="272"/>
      <c r="AH1138" s="272"/>
      <c r="AI1138" s="272"/>
      <c r="AJ1138" s="272"/>
      <c r="AK1138" s="272"/>
      <c r="AL1138" s="272"/>
      <c r="AM1138" s="272"/>
      <c r="AN1138" s="272"/>
      <c r="AO1138" s="272"/>
      <c r="AP1138" s="272"/>
      <c r="AQ1138" s="272"/>
    </row>
    <row r="1139" spans="1:43">
      <c r="A1139" s="272">
        <v>203871</v>
      </c>
      <c r="B1139" s="252" t="s">
        <v>81</v>
      </c>
      <c r="C1139" s="272" t="s">
        <v>367</v>
      </c>
      <c r="D1139" s="272" t="s">
        <v>367</v>
      </c>
      <c r="E1139" s="272" t="s">
        <v>367</v>
      </c>
      <c r="F1139" s="272" t="s">
        <v>367</v>
      </c>
      <c r="G1139" s="272" t="s">
        <v>367</v>
      </c>
      <c r="H1139" s="272" t="s">
        <v>367</v>
      </c>
      <c r="I1139" s="272" t="s">
        <v>367</v>
      </c>
      <c r="J1139" s="272" t="s">
        <v>367</v>
      </c>
      <c r="K1139" s="272" t="s">
        <v>367</v>
      </c>
      <c r="L1139" s="272" t="s">
        <v>367</v>
      </c>
      <c r="M1139" s="272" t="s">
        <v>366</v>
      </c>
      <c r="N1139" s="272" t="s">
        <v>366</v>
      </c>
      <c r="O1139" s="272" t="s">
        <v>366</v>
      </c>
      <c r="P1139" s="272" t="s">
        <v>368</v>
      </c>
      <c r="Q1139" s="272" t="s">
        <v>366</v>
      </c>
      <c r="R1139" s="272" t="s">
        <v>368</v>
      </c>
      <c r="S1139" s="272" t="s">
        <v>368</v>
      </c>
      <c r="T1139" s="272" t="s">
        <v>368</v>
      </c>
      <c r="U1139" s="272" t="s">
        <v>367</v>
      </c>
      <c r="V1139" s="272" t="s">
        <v>368</v>
      </c>
      <c r="W1139" s="272"/>
      <c r="X1139" s="272"/>
      <c r="Y1139" s="272"/>
      <c r="Z1139" s="272"/>
      <c r="AA1139" s="272"/>
      <c r="AB1139" s="272"/>
      <c r="AC1139" s="272"/>
      <c r="AD1139" s="272"/>
      <c r="AE1139" s="272"/>
      <c r="AF1139" s="272"/>
      <c r="AG1139" s="272"/>
      <c r="AH1139" s="272"/>
      <c r="AI1139" s="272"/>
      <c r="AJ1139" s="272"/>
      <c r="AK1139" s="272"/>
      <c r="AL1139" s="272"/>
      <c r="AM1139" s="272"/>
      <c r="AN1139" s="272"/>
      <c r="AO1139" s="272"/>
      <c r="AP1139" s="272"/>
      <c r="AQ1139" s="272"/>
    </row>
    <row r="1140" spans="1:43">
      <c r="A1140" s="272">
        <v>203848</v>
      </c>
      <c r="B1140" s="252" t="s">
        <v>81</v>
      </c>
      <c r="C1140" s="272" t="s">
        <v>367</v>
      </c>
      <c r="D1140" s="272" t="s">
        <v>366</v>
      </c>
      <c r="E1140" s="272" t="s">
        <v>368</v>
      </c>
      <c r="F1140" s="272" t="s">
        <v>367</v>
      </c>
      <c r="G1140" s="272" t="s">
        <v>366</v>
      </c>
      <c r="H1140" s="272" t="s">
        <v>367</v>
      </c>
      <c r="I1140" s="272" t="s">
        <v>367</v>
      </c>
      <c r="J1140" s="272" t="s">
        <v>367</v>
      </c>
      <c r="K1140" s="272" t="s">
        <v>366</v>
      </c>
      <c r="L1140" s="272" t="s">
        <v>367</v>
      </c>
      <c r="M1140" s="272" t="s">
        <v>368</v>
      </c>
      <c r="N1140" s="272" t="s">
        <v>368</v>
      </c>
      <c r="O1140" s="272" t="s">
        <v>368</v>
      </c>
      <c r="P1140" s="272" t="s">
        <v>367</v>
      </c>
      <c r="Q1140" s="272" t="s">
        <v>366</v>
      </c>
      <c r="R1140" s="272" t="s">
        <v>367</v>
      </c>
      <c r="S1140" s="272" t="s">
        <v>366</v>
      </c>
      <c r="T1140" s="272" t="s">
        <v>368</v>
      </c>
      <c r="U1140" s="272" t="s">
        <v>366</v>
      </c>
      <c r="V1140" s="272" t="s">
        <v>368</v>
      </c>
      <c r="W1140" s="272"/>
      <c r="X1140" s="272"/>
      <c r="Y1140" s="272"/>
      <c r="Z1140" s="272"/>
      <c r="AA1140" s="272"/>
      <c r="AB1140" s="272"/>
      <c r="AC1140" s="272"/>
      <c r="AD1140" s="272"/>
      <c r="AE1140" s="272"/>
      <c r="AF1140" s="272"/>
      <c r="AG1140" s="272"/>
      <c r="AH1140" s="272"/>
      <c r="AI1140" s="272"/>
      <c r="AJ1140" s="272"/>
      <c r="AK1140" s="272"/>
      <c r="AL1140" s="272"/>
      <c r="AM1140" s="272"/>
      <c r="AN1140" s="272"/>
      <c r="AO1140" s="272"/>
      <c r="AP1140" s="272"/>
      <c r="AQ1140" s="272"/>
    </row>
    <row r="1141" spans="1:43">
      <c r="A1141" s="272">
        <v>203828</v>
      </c>
      <c r="B1141" s="252" t="s">
        <v>81</v>
      </c>
      <c r="C1141" s="272" t="s">
        <v>367</v>
      </c>
      <c r="D1141" s="272" t="s">
        <v>367</v>
      </c>
      <c r="E1141" s="272" t="s">
        <v>367</v>
      </c>
      <c r="F1141" s="272" t="s">
        <v>367</v>
      </c>
      <c r="G1141" s="272" t="s">
        <v>367</v>
      </c>
      <c r="H1141" s="272" t="s">
        <v>367</v>
      </c>
      <c r="I1141" s="272" t="s">
        <v>367</v>
      </c>
      <c r="J1141" s="272" t="s">
        <v>367</v>
      </c>
      <c r="K1141" s="272" t="s">
        <v>367</v>
      </c>
      <c r="L1141" s="272" t="s">
        <v>367</v>
      </c>
      <c r="M1141" s="272" t="s">
        <v>366</v>
      </c>
      <c r="N1141" s="272" t="s">
        <v>368</v>
      </c>
      <c r="O1141" s="272" t="s">
        <v>368</v>
      </c>
      <c r="P1141" s="272" t="s">
        <v>368</v>
      </c>
      <c r="Q1141" s="272" t="s">
        <v>366</v>
      </c>
      <c r="R1141" s="272" t="s">
        <v>368</v>
      </c>
      <c r="S1141" s="272" t="s">
        <v>366</v>
      </c>
      <c r="T1141" s="272" t="s">
        <v>368</v>
      </c>
      <c r="U1141" s="272" t="s">
        <v>368</v>
      </c>
      <c r="V1141" s="272" t="s">
        <v>368</v>
      </c>
      <c r="W1141" s="272"/>
      <c r="X1141" s="272"/>
      <c r="Y1141" s="272"/>
      <c r="Z1141" s="272"/>
      <c r="AA1141" s="272"/>
      <c r="AB1141" s="272"/>
      <c r="AC1141" s="272"/>
      <c r="AD1141" s="272"/>
      <c r="AE1141" s="272"/>
      <c r="AF1141" s="272"/>
      <c r="AG1141" s="272"/>
      <c r="AH1141" s="272"/>
      <c r="AI1141" s="272"/>
      <c r="AJ1141" s="272"/>
      <c r="AK1141" s="272"/>
      <c r="AL1141" s="272"/>
      <c r="AM1141" s="272"/>
      <c r="AN1141" s="272"/>
      <c r="AO1141" s="272"/>
      <c r="AP1141" s="272"/>
      <c r="AQ1141" s="272"/>
    </row>
    <row r="1142" spans="1:43">
      <c r="A1142" s="272">
        <v>203826</v>
      </c>
      <c r="B1142" s="252" t="s">
        <v>81</v>
      </c>
      <c r="C1142" s="272" t="s">
        <v>366</v>
      </c>
      <c r="D1142" s="272" t="s">
        <v>367</v>
      </c>
      <c r="E1142" s="272" t="s">
        <v>367</v>
      </c>
      <c r="F1142" s="272" t="s">
        <v>367</v>
      </c>
      <c r="G1142" s="272" t="s">
        <v>366</v>
      </c>
      <c r="H1142" s="272" t="s">
        <v>367</v>
      </c>
      <c r="I1142" s="272" t="s">
        <v>367</v>
      </c>
      <c r="J1142" s="272" t="s">
        <v>367</v>
      </c>
      <c r="K1142" s="272" t="s">
        <v>367</v>
      </c>
      <c r="L1142" s="272" t="s">
        <v>367</v>
      </c>
      <c r="M1142" s="272" t="s">
        <v>366</v>
      </c>
      <c r="N1142" s="272" t="s">
        <v>366</v>
      </c>
      <c r="O1142" s="272" t="s">
        <v>368</v>
      </c>
      <c r="P1142" s="272" t="s">
        <v>367</v>
      </c>
      <c r="Q1142" s="272" t="s">
        <v>368</v>
      </c>
      <c r="R1142" s="272" t="s">
        <v>367</v>
      </c>
      <c r="S1142" s="272" t="s">
        <v>368</v>
      </c>
      <c r="T1142" s="272" t="s">
        <v>366</v>
      </c>
      <c r="U1142" s="272" t="s">
        <v>368</v>
      </c>
      <c r="V1142" s="272" t="s">
        <v>366</v>
      </c>
      <c r="W1142" s="272"/>
      <c r="X1142" s="272"/>
      <c r="Y1142" s="272"/>
      <c r="Z1142" s="272"/>
      <c r="AA1142" s="272"/>
      <c r="AB1142" s="272"/>
      <c r="AC1142" s="272"/>
      <c r="AD1142" s="272"/>
      <c r="AE1142" s="272"/>
      <c r="AF1142" s="272"/>
      <c r="AG1142" s="272"/>
      <c r="AH1142" s="272"/>
      <c r="AI1142" s="272"/>
      <c r="AJ1142" s="272"/>
      <c r="AK1142" s="272"/>
      <c r="AL1142" s="272"/>
      <c r="AM1142" s="272"/>
      <c r="AN1142" s="272"/>
      <c r="AO1142" s="272"/>
      <c r="AP1142" s="272"/>
      <c r="AQ1142" s="272"/>
    </row>
    <row r="1143" spans="1:43">
      <c r="A1143" s="272">
        <v>203809</v>
      </c>
      <c r="B1143" s="252" t="s">
        <v>81</v>
      </c>
      <c r="C1143" s="272" t="s">
        <v>366</v>
      </c>
      <c r="D1143" s="272" t="s">
        <v>367</v>
      </c>
      <c r="E1143" s="272" t="s">
        <v>367</v>
      </c>
      <c r="F1143" s="272" t="s">
        <v>367</v>
      </c>
      <c r="G1143" s="272" t="s">
        <v>366</v>
      </c>
      <c r="H1143" s="272" t="s">
        <v>367</v>
      </c>
      <c r="I1143" s="272" t="s">
        <v>367</v>
      </c>
      <c r="J1143" s="272" t="s">
        <v>366</v>
      </c>
      <c r="K1143" s="272" t="s">
        <v>367</v>
      </c>
      <c r="L1143" s="272" t="s">
        <v>367</v>
      </c>
      <c r="M1143" s="272" t="s">
        <v>367</v>
      </c>
      <c r="N1143" s="272" t="s">
        <v>366</v>
      </c>
      <c r="O1143" s="272" t="s">
        <v>368</v>
      </c>
      <c r="P1143" s="272" t="s">
        <v>366</v>
      </c>
      <c r="Q1143" s="272" t="s">
        <v>367</v>
      </c>
      <c r="R1143" s="272" t="s">
        <v>366</v>
      </c>
      <c r="S1143" s="272" t="s">
        <v>366</v>
      </c>
      <c r="T1143" s="272" t="s">
        <v>366</v>
      </c>
      <c r="U1143" s="272" t="s">
        <v>368</v>
      </c>
      <c r="V1143" s="272" t="s">
        <v>366</v>
      </c>
      <c r="W1143" s="272"/>
      <c r="X1143" s="272"/>
      <c r="Y1143" s="272"/>
      <c r="Z1143" s="272"/>
      <c r="AA1143" s="272"/>
      <c r="AB1143" s="272"/>
      <c r="AC1143" s="272"/>
      <c r="AD1143" s="272"/>
      <c r="AE1143" s="272"/>
      <c r="AF1143" s="272"/>
      <c r="AG1143" s="272"/>
      <c r="AH1143" s="272"/>
      <c r="AI1143" s="272"/>
      <c r="AJ1143" s="272"/>
      <c r="AK1143" s="272"/>
      <c r="AL1143" s="272"/>
      <c r="AM1143" s="272"/>
      <c r="AN1143" s="272"/>
      <c r="AO1143" s="272"/>
      <c r="AP1143" s="272"/>
      <c r="AQ1143" s="272"/>
    </row>
    <row r="1144" spans="1:43">
      <c r="A1144" s="272">
        <v>203787</v>
      </c>
      <c r="B1144" s="252" t="s">
        <v>81</v>
      </c>
      <c r="C1144" s="272" t="s">
        <v>367</v>
      </c>
      <c r="D1144" s="272" t="s">
        <v>367</v>
      </c>
      <c r="E1144" s="272" t="s">
        <v>367</v>
      </c>
      <c r="F1144" s="272" t="s">
        <v>367</v>
      </c>
      <c r="G1144" s="272" t="s">
        <v>367</v>
      </c>
      <c r="H1144" s="272" t="s">
        <v>366</v>
      </c>
      <c r="I1144" s="272" t="s">
        <v>367</v>
      </c>
      <c r="J1144" s="272" t="s">
        <v>367</v>
      </c>
      <c r="K1144" s="272" t="s">
        <v>366</v>
      </c>
      <c r="L1144" s="272" t="s">
        <v>367</v>
      </c>
      <c r="M1144" s="272" t="s">
        <v>367</v>
      </c>
      <c r="N1144" s="272" t="s">
        <v>367</v>
      </c>
      <c r="O1144" s="272" t="s">
        <v>367</v>
      </c>
      <c r="P1144" s="272" t="s">
        <v>367</v>
      </c>
      <c r="Q1144" s="272" t="s">
        <v>366</v>
      </c>
      <c r="R1144" s="272" t="s">
        <v>367</v>
      </c>
      <c r="S1144" s="272" t="s">
        <v>367</v>
      </c>
      <c r="T1144" s="272" t="s">
        <v>367</v>
      </c>
      <c r="U1144" s="272" t="s">
        <v>367</v>
      </c>
      <c r="V1144" s="272" t="s">
        <v>367</v>
      </c>
      <c r="W1144" s="272"/>
      <c r="X1144" s="272"/>
      <c r="Y1144" s="272"/>
      <c r="Z1144" s="272"/>
      <c r="AA1144" s="272"/>
      <c r="AB1144" s="272"/>
      <c r="AC1144" s="272"/>
      <c r="AD1144" s="272"/>
      <c r="AE1144" s="272"/>
      <c r="AF1144" s="272"/>
      <c r="AG1144" s="272"/>
      <c r="AH1144" s="272"/>
      <c r="AI1144" s="272"/>
      <c r="AJ1144" s="272"/>
      <c r="AK1144" s="272"/>
      <c r="AL1144" s="272"/>
      <c r="AM1144" s="272"/>
      <c r="AN1144" s="272"/>
      <c r="AO1144" s="272"/>
      <c r="AP1144" s="272"/>
      <c r="AQ1144" s="272"/>
    </row>
    <row r="1145" spans="1:43">
      <c r="A1145" s="272">
        <v>203774</v>
      </c>
      <c r="B1145" s="252" t="s">
        <v>81</v>
      </c>
      <c r="C1145" s="272" t="s">
        <v>367</v>
      </c>
      <c r="D1145" s="272" t="s">
        <v>368</v>
      </c>
      <c r="E1145" s="272" t="s">
        <v>368</v>
      </c>
      <c r="F1145" s="272" t="s">
        <v>367</v>
      </c>
      <c r="G1145" s="272" t="s">
        <v>367</v>
      </c>
      <c r="H1145" s="272" t="s">
        <v>366</v>
      </c>
      <c r="I1145" s="272" t="s">
        <v>367</v>
      </c>
      <c r="J1145" s="272" t="s">
        <v>367</v>
      </c>
      <c r="K1145" s="272" t="s">
        <v>367</v>
      </c>
      <c r="L1145" s="272" t="s">
        <v>367</v>
      </c>
      <c r="M1145" s="272" t="s">
        <v>366</v>
      </c>
      <c r="N1145" s="272" t="s">
        <v>366</v>
      </c>
      <c r="O1145" s="272" t="s">
        <v>368</v>
      </c>
      <c r="P1145" s="272" t="s">
        <v>366</v>
      </c>
      <c r="Q1145" s="272" t="s">
        <v>368</v>
      </c>
      <c r="R1145" s="272" t="s">
        <v>368</v>
      </c>
      <c r="S1145" s="272" t="s">
        <v>368</v>
      </c>
      <c r="T1145" s="272" t="s">
        <v>368</v>
      </c>
      <c r="U1145" s="272" t="s">
        <v>366</v>
      </c>
      <c r="V1145" s="272" t="s">
        <v>366</v>
      </c>
      <c r="W1145" s="272"/>
      <c r="X1145" s="272"/>
      <c r="Y1145" s="272"/>
      <c r="Z1145" s="272"/>
      <c r="AA1145" s="272"/>
      <c r="AB1145" s="272"/>
      <c r="AC1145" s="272"/>
      <c r="AD1145" s="272"/>
      <c r="AE1145" s="272"/>
      <c r="AF1145" s="272"/>
      <c r="AG1145" s="272"/>
      <c r="AH1145" s="272"/>
      <c r="AI1145" s="272"/>
      <c r="AJ1145" s="272"/>
      <c r="AK1145" s="272"/>
      <c r="AL1145" s="272"/>
      <c r="AM1145" s="272"/>
      <c r="AN1145" s="272"/>
      <c r="AO1145" s="272"/>
      <c r="AP1145" s="272"/>
      <c r="AQ1145" s="272"/>
    </row>
    <row r="1146" spans="1:43">
      <c r="A1146" s="272">
        <v>203752</v>
      </c>
      <c r="B1146" s="252" t="s">
        <v>81</v>
      </c>
      <c r="C1146" s="272" t="s">
        <v>368</v>
      </c>
      <c r="D1146" s="272" t="s">
        <v>367</v>
      </c>
      <c r="E1146" s="272" t="s">
        <v>366</v>
      </c>
      <c r="F1146" s="272" t="s">
        <v>367</v>
      </c>
      <c r="G1146" s="272" t="s">
        <v>368</v>
      </c>
      <c r="H1146" s="272" t="s">
        <v>367</v>
      </c>
      <c r="I1146" s="272" t="s">
        <v>367</v>
      </c>
      <c r="J1146" s="272" t="s">
        <v>366</v>
      </c>
      <c r="K1146" s="272" t="s">
        <v>366</v>
      </c>
      <c r="L1146" s="272" t="s">
        <v>367</v>
      </c>
      <c r="M1146" s="272" t="s">
        <v>366</v>
      </c>
      <c r="N1146" s="272" t="s">
        <v>366</v>
      </c>
      <c r="O1146" s="272" t="s">
        <v>368</v>
      </c>
      <c r="P1146" s="272" t="s">
        <v>367</v>
      </c>
      <c r="Q1146" s="272" t="s">
        <v>366</v>
      </c>
      <c r="R1146" s="272" t="s">
        <v>367</v>
      </c>
      <c r="S1146" s="272" t="s">
        <v>368</v>
      </c>
      <c r="T1146" s="272" t="s">
        <v>367</v>
      </c>
      <c r="U1146" s="272" t="s">
        <v>367</v>
      </c>
      <c r="V1146" s="272" t="s">
        <v>367</v>
      </c>
      <c r="W1146" s="272"/>
      <c r="X1146" s="272"/>
      <c r="Y1146" s="272"/>
      <c r="Z1146" s="272"/>
      <c r="AA1146" s="272"/>
      <c r="AB1146" s="272"/>
      <c r="AC1146" s="272"/>
      <c r="AD1146" s="272"/>
      <c r="AE1146" s="272"/>
      <c r="AF1146" s="272"/>
      <c r="AG1146" s="272"/>
      <c r="AH1146" s="272"/>
      <c r="AI1146" s="272"/>
      <c r="AJ1146" s="272"/>
      <c r="AK1146" s="272"/>
      <c r="AL1146" s="272"/>
      <c r="AM1146" s="272"/>
      <c r="AN1146" s="272"/>
      <c r="AO1146" s="272"/>
      <c r="AP1146" s="272"/>
      <c r="AQ1146" s="272"/>
    </row>
    <row r="1147" spans="1:43">
      <c r="A1147" s="272">
        <v>203750</v>
      </c>
      <c r="B1147" s="252" t="s">
        <v>81</v>
      </c>
      <c r="C1147" s="272" t="s">
        <v>368</v>
      </c>
      <c r="D1147" s="272" t="s">
        <v>367</v>
      </c>
      <c r="E1147" s="272" t="s">
        <v>367</v>
      </c>
      <c r="F1147" s="272" t="s">
        <v>368</v>
      </c>
      <c r="G1147" s="272" t="s">
        <v>368</v>
      </c>
      <c r="H1147" s="272" t="s">
        <v>368</v>
      </c>
      <c r="I1147" s="272" t="s">
        <v>368</v>
      </c>
      <c r="J1147" s="272" t="s">
        <v>368</v>
      </c>
      <c r="K1147" s="272" t="s">
        <v>367</v>
      </c>
      <c r="L1147" s="272" t="s">
        <v>367</v>
      </c>
      <c r="M1147" s="272" t="s">
        <v>367</v>
      </c>
      <c r="N1147" s="272" t="s">
        <v>367</v>
      </c>
      <c r="O1147" s="272" t="s">
        <v>367</v>
      </c>
      <c r="P1147" s="272" t="s">
        <v>367</v>
      </c>
      <c r="Q1147" s="272" t="s">
        <v>367</v>
      </c>
      <c r="R1147" s="272" t="s">
        <v>367</v>
      </c>
      <c r="S1147" s="272" t="s">
        <v>367</v>
      </c>
      <c r="T1147" s="272" t="s">
        <v>367</v>
      </c>
      <c r="U1147" s="272" t="s">
        <v>367</v>
      </c>
      <c r="V1147" s="272" t="s">
        <v>367</v>
      </c>
      <c r="W1147" s="272"/>
      <c r="X1147" s="272"/>
      <c r="Y1147" s="272"/>
      <c r="Z1147" s="272"/>
      <c r="AA1147" s="272"/>
      <c r="AB1147" s="272"/>
      <c r="AC1147" s="272"/>
      <c r="AD1147" s="272"/>
      <c r="AE1147" s="272"/>
      <c r="AF1147" s="272"/>
      <c r="AG1147" s="272"/>
      <c r="AH1147" s="272"/>
      <c r="AI1147" s="272"/>
      <c r="AJ1147" s="272"/>
      <c r="AK1147" s="272"/>
      <c r="AL1147" s="272"/>
      <c r="AM1147" s="272"/>
      <c r="AN1147" s="272"/>
      <c r="AO1147" s="272"/>
      <c r="AP1147" s="272"/>
      <c r="AQ1147" s="272"/>
    </row>
    <row r="1148" spans="1:43">
      <c r="A1148" s="272">
        <v>203726</v>
      </c>
      <c r="B1148" s="252" t="s">
        <v>81</v>
      </c>
      <c r="C1148" s="272" t="s">
        <v>366</v>
      </c>
      <c r="D1148" s="272" t="s">
        <v>368</v>
      </c>
      <c r="E1148" s="272" t="s">
        <v>366</v>
      </c>
      <c r="F1148" s="272" t="s">
        <v>367</v>
      </c>
      <c r="G1148" s="272" t="s">
        <v>368</v>
      </c>
      <c r="H1148" s="272" t="s">
        <v>367</v>
      </c>
      <c r="I1148" s="272" t="s">
        <v>368</v>
      </c>
      <c r="J1148" s="272" t="s">
        <v>366</v>
      </c>
      <c r="K1148" s="272" t="s">
        <v>368</v>
      </c>
      <c r="L1148" s="272" t="s">
        <v>368</v>
      </c>
      <c r="M1148" s="272" t="s">
        <v>368</v>
      </c>
      <c r="N1148" s="272" t="s">
        <v>368</v>
      </c>
      <c r="O1148" s="272" t="s">
        <v>368</v>
      </c>
      <c r="P1148" s="272" t="s">
        <v>367</v>
      </c>
      <c r="Q1148" s="272" t="s">
        <v>366</v>
      </c>
      <c r="R1148" s="272" t="s">
        <v>367</v>
      </c>
      <c r="S1148" s="272" t="s">
        <v>366</v>
      </c>
      <c r="T1148" s="272" t="s">
        <v>366</v>
      </c>
      <c r="U1148" s="272" t="s">
        <v>368</v>
      </c>
      <c r="V1148" s="272" t="s">
        <v>367</v>
      </c>
      <c r="W1148" s="272"/>
      <c r="X1148" s="272"/>
      <c r="Y1148" s="272"/>
      <c r="Z1148" s="272"/>
      <c r="AA1148" s="272"/>
      <c r="AB1148" s="272"/>
      <c r="AC1148" s="272"/>
      <c r="AD1148" s="272"/>
      <c r="AE1148" s="272"/>
      <c r="AF1148" s="272"/>
      <c r="AG1148" s="272"/>
      <c r="AH1148" s="272"/>
      <c r="AI1148" s="272"/>
      <c r="AJ1148" s="272"/>
      <c r="AK1148" s="272"/>
      <c r="AL1148" s="272"/>
      <c r="AM1148" s="272"/>
      <c r="AN1148" s="272"/>
      <c r="AO1148" s="272"/>
      <c r="AP1148" s="272"/>
      <c r="AQ1148" s="272"/>
    </row>
    <row r="1149" spans="1:43">
      <c r="A1149" s="272">
        <v>203598</v>
      </c>
      <c r="B1149" s="252" t="s">
        <v>81</v>
      </c>
      <c r="C1149" s="272" t="s">
        <v>368</v>
      </c>
      <c r="D1149" s="272" t="s">
        <v>366</v>
      </c>
      <c r="E1149" s="272" t="s">
        <v>368</v>
      </c>
      <c r="F1149" s="272" t="s">
        <v>367</v>
      </c>
      <c r="G1149" s="272" t="s">
        <v>367</v>
      </c>
      <c r="H1149" s="272" t="s">
        <v>367</v>
      </c>
      <c r="I1149" s="272" t="s">
        <v>368</v>
      </c>
      <c r="J1149" s="272" t="s">
        <v>368</v>
      </c>
      <c r="K1149" s="272" t="s">
        <v>368</v>
      </c>
      <c r="L1149" s="272" t="s">
        <v>368</v>
      </c>
      <c r="M1149" s="272" t="s">
        <v>368</v>
      </c>
      <c r="N1149" s="272" t="s">
        <v>368</v>
      </c>
      <c r="O1149" s="272" t="s">
        <v>368</v>
      </c>
      <c r="P1149" s="272" t="s">
        <v>367</v>
      </c>
      <c r="Q1149" s="272" t="s">
        <v>368</v>
      </c>
      <c r="R1149" s="272" t="s">
        <v>367</v>
      </c>
      <c r="S1149" s="272" t="s">
        <v>366</v>
      </c>
      <c r="T1149" s="272" t="s">
        <v>366</v>
      </c>
      <c r="U1149" s="272" t="s">
        <v>366</v>
      </c>
      <c r="V1149" s="272" t="s">
        <v>366</v>
      </c>
      <c r="W1149" s="272"/>
      <c r="X1149" s="272"/>
      <c r="Y1149" s="272"/>
      <c r="Z1149" s="272"/>
      <c r="AA1149" s="272"/>
      <c r="AB1149" s="272"/>
      <c r="AC1149" s="272"/>
      <c r="AD1149" s="272"/>
      <c r="AE1149" s="272"/>
      <c r="AF1149" s="272"/>
      <c r="AG1149" s="272"/>
      <c r="AH1149" s="272"/>
      <c r="AI1149" s="272"/>
      <c r="AJ1149" s="272"/>
      <c r="AK1149" s="272"/>
      <c r="AL1149" s="272"/>
      <c r="AM1149" s="272"/>
      <c r="AN1149" s="272"/>
      <c r="AO1149" s="272"/>
      <c r="AP1149" s="272"/>
      <c r="AQ1149" s="272"/>
    </row>
    <row r="1150" spans="1:43">
      <c r="A1150" s="272">
        <v>203569</v>
      </c>
      <c r="B1150" s="252" t="s">
        <v>81</v>
      </c>
      <c r="C1150" s="272" t="s">
        <v>368</v>
      </c>
      <c r="D1150" s="272" t="s">
        <v>367</v>
      </c>
      <c r="E1150" s="272" t="s">
        <v>367</v>
      </c>
      <c r="F1150" s="272" t="s">
        <v>367</v>
      </c>
      <c r="G1150" s="272" t="s">
        <v>366</v>
      </c>
      <c r="H1150" s="272" t="s">
        <v>367</v>
      </c>
      <c r="I1150" s="272" t="s">
        <v>367</v>
      </c>
      <c r="J1150" s="272" t="s">
        <v>367</v>
      </c>
      <c r="K1150" s="272" t="s">
        <v>366</v>
      </c>
      <c r="L1150" s="272" t="s">
        <v>367</v>
      </c>
      <c r="M1150" s="272" t="s">
        <v>367</v>
      </c>
      <c r="N1150" s="272" t="s">
        <v>366</v>
      </c>
      <c r="O1150" s="272" t="s">
        <v>366</v>
      </c>
      <c r="P1150" s="272" t="s">
        <v>367</v>
      </c>
      <c r="Q1150" s="272" t="s">
        <v>368</v>
      </c>
      <c r="R1150" s="272" t="s">
        <v>367</v>
      </c>
      <c r="S1150" s="272" t="s">
        <v>366</v>
      </c>
      <c r="T1150" s="272" t="s">
        <v>367</v>
      </c>
      <c r="U1150" s="272" t="s">
        <v>367</v>
      </c>
      <c r="V1150" s="272" t="s">
        <v>366</v>
      </c>
      <c r="W1150" s="272"/>
      <c r="X1150" s="272"/>
      <c r="Y1150" s="272"/>
      <c r="Z1150" s="272"/>
      <c r="AA1150" s="272"/>
      <c r="AB1150" s="272"/>
      <c r="AC1150" s="272"/>
      <c r="AD1150" s="272"/>
      <c r="AE1150" s="272"/>
      <c r="AF1150" s="272"/>
      <c r="AG1150" s="272"/>
      <c r="AH1150" s="272"/>
      <c r="AI1150" s="272"/>
      <c r="AJ1150" s="272"/>
      <c r="AK1150" s="272"/>
      <c r="AL1150" s="272"/>
      <c r="AM1150" s="272"/>
      <c r="AN1150" s="272"/>
      <c r="AO1150" s="272"/>
      <c r="AP1150" s="272"/>
      <c r="AQ1150" s="272"/>
    </row>
    <row r="1151" spans="1:43">
      <c r="A1151" s="272">
        <v>203536</v>
      </c>
      <c r="B1151" s="252" t="s">
        <v>81</v>
      </c>
      <c r="C1151" s="272" t="s">
        <v>367</v>
      </c>
      <c r="D1151" s="272" t="s">
        <v>368</v>
      </c>
      <c r="E1151" s="272" t="s">
        <v>368</v>
      </c>
      <c r="F1151" s="272" t="s">
        <v>368</v>
      </c>
      <c r="G1151" s="272" t="s">
        <v>368</v>
      </c>
      <c r="H1151" s="272" t="s">
        <v>368</v>
      </c>
      <c r="I1151" s="272" t="s">
        <v>368</v>
      </c>
      <c r="J1151" s="272" t="s">
        <v>367</v>
      </c>
      <c r="K1151" s="272" t="s">
        <v>367</v>
      </c>
      <c r="L1151" s="272" t="s">
        <v>368</v>
      </c>
      <c r="M1151" s="272" t="s">
        <v>367</v>
      </c>
      <c r="N1151" s="272" t="s">
        <v>367</v>
      </c>
      <c r="O1151" s="272" t="s">
        <v>367</v>
      </c>
      <c r="P1151" s="272" t="s">
        <v>367</v>
      </c>
      <c r="Q1151" s="272" t="s">
        <v>367</v>
      </c>
      <c r="R1151" s="272" t="s">
        <v>367</v>
      </c>
      <c r="S1151" s="272" t="s">
        <v>367</v>
      </c>
      <c r="T1151" s="272" t="s">
        <v>367</v>
      </c>
      <c r="U1151" s="272" t="s">
        <v>367</v>
      </c>
      <c r="V1151" s="272" t="s">
        <v>367</v>
      </c>
      <c r="W1151" s="272"/>
      <c r="X1151" s="272"/>
      <c r="Y1151" s="272"/>
      <c r="Z1151" s="272"/>
      <c r="AA1151" s="272"/>
      <c r="AB1151" s="272"/>
      <c r="AC1151" s="272"/>
      <c r="AD1151" s="272"/>
      <c r="AE1151" s="272"/>
      <c r="AF1151" s="272"/>
      <c r="AG1151" s="272"/>
      <c r="AH1151" s="272"/>
      <c r="AI1151" s="272"/>
      <c r="AJ1151" s="272"/>
      <c r="AK1151" s="272"/>
      <c r="AL1151" s="272"/>
      <c r="AM1151" s="272"/>
      <c r="AN1151" s="272"/>
      <c r="AO1151" s="272"/>
      <c r="AP1151" s="272"/>
      <c r="AQ1151" s="272"/>
    </row>
    <row r="1152" spans="1:43">
      <c r="A1152" s="272">
        <v>203508</v>
      </c>
      <c r="B1152" s="252" t="s">
        <v>81</v>
      </c>
      <c r="C1152" s="272" t="s">
        <v>367</v>
      </c>
      <c r="D1152" s="272" t="s">
        <v>367</v>
      </c>
      <c r="E1152" s="272" t="s">
        <v>367</v>
      </c>
      <c r="F1152" s="272" t="s">
        <v>367</v>
      </c>
      <c r="G1152" s="272" t="s">
        <v>367</v>
      </c>
      <c r="H1152" s="272" t="s">
        <v>367</v>
      </c>
      <c r="I1152" s="272" t="s">
        <v>367</v>
      </c>
      <c r="J1152" s="272" t="s">
        <v>368</v>
      </c>
      <c r="K1152" s="272" t="s">
        <v>368</v>
      </c>
      <c r="L1152" s="272" t="s">
        <v>367</v>
      </c>
      <c r="M1152" s="272" t="s">
        <v>366</v>
      </c>
      <c r="N1152" s="272" t="s">
        <v>367</v>
      </c>
      <c r="O1152" s="272" t="s">
        <v>368</v>
      </c>
      <c r="P1152" s="272" t="s">
        <v>368</v>
      </c>
      <c r="Q1152" s="272" t="s">
        <v>367</v>
      </c>
      <c r="R1152" s="272" t="s">
        <v>367</v>
      </c>
      <c r="S1152" s="272" t="s">
        <v>367</v>
      </c>
      <c r="T1152" s="272" t="s">
        <v>367</v>
      </c>
      <c r="U1152" s="272" t="s">
        <v>367</v>
      </c>
      <c r="V1152" s="272" t="s">
        <v>367</v>
      </c>
      <c r="W1152" s="272"/>
      <c r="X1152" s="272"/>
      <c r="Y1152" s="272"/>
      <c r="Z1152" s="272"/>
      <c r="AA1152" s="272"/>
      <c r="AB1152" s="272"/>
      <c r="AC1152" s="272"/>
      <c r="AD1152" s="272"/>
      <c r="AE1152" s="272"/>
      <c r="AF1152" s="272"/>
      <c r="AG1152" s="272"/>
      <c r="AH1152" s="272"/>
      <c r="AI1152" s="272"/>
      <c r="AJ1152" s="272"/>
      <c r="AK1152" s="272"/>
      <c r="AL1152" s="272"/>
      <c r="AM1152" s="272"/>
      <c r="AN1152" s="272"/>
      <c r="AO1152" s="272"/>
      <c r="AP1152" s="272"/>
      <c r="AQ1152" s="272"/>
    </row>
    <row r="1153" spans="1:43">
      <c r="A1153" s="272">
        <v>203486</v>
      </c>
      <c r="B1153" s="252" t="s">
        <v>81</v>
      </c>
      <c r="C1153" s="272" t="s">
        <v>367</v>
      </c>
      <c r="D1153" s="272" t="s">
        <v>367</v>
      </c>
      <c r="E1153" s="272" t="s">
        <v>367</v>
      </c>
      <c r="F1153" s="272" t="s">
        <v>367</v>
      </c>
      <c r="G1153" s="272" t="s">
        <v>366</v>
      </c>
      <c r="H1153" s="272" t="s">
        <v>367</v>
      </c>
      <c r="I1153" s="272" t="s">
        <v>368</v>
      </c>
      <c r="J1153" s="272" t="s">
        <v>367</v>
      </c>
      <c r="K1153" s="272" t="s">
        <v>367</v>
      </c>
      <c r="L1153" s="272" t="s">
        <v>366</v>
      </c>
      <c r="M1153" s="272" t="s">
        <v>368</v>
      </c>
      <c r="N1153" s="272" t="s">
        <v>367</v>
      </c>
      <c r="O1153" s="272" t="s">
        <v>366</v>
      </c>
      <c r="P1153" s="272" t="s">
        <v>368</v>
      </c>
      <c r="Q1153" s="272" t="s">
        <v>366</v>
      </c>
      <c r="R1153" s="272" t="s">
        <v>367</v>
      </c>
      <c r="S1153" s="272" t="s">
        <v>367</v>
      </c>
      <c r="T1153" s="272" t="s">
        <v>367</v>
      </c>
      <c r="U1153" s="272" t="s">
        <v>368</v>
      </c>
      <c r="V1153" s="272" t="s">
        <v>367</v>
      </c>
      <c r="W1153" s="272"/>
      <c r="X1153" s="272"/>
      <c r="Y1153" s="272"/>
      <c r="Z1153" s="272"/>
      <c r="AA1153" s="272"/>
      <c r="AB1153" s="272"/>
      <c r="AC1153" s="272"/>
      <c r="AD1153" s="272"/>
      <c r="AE1153" s="272"/>
      <c r="AF1153" s="272"/>
      <c r="AG1153" s="272"/>
      <c r="AH1153" s="272"/>
      <c r="AI1153" s="272"/>
      <c r="AJ1153" s="272"/>
      <c r="AK1153" s="272"/>
      <c r="AL1153" s="272"/>
      <c r="AM1153" s="272"/>
      <c r="AN1153" s="272"/>
      <c r="AO1153" s="272"/>
      <c r="AP1153" s="272"/>
      <c r="AQ1153" s="272"/>
    </row>
    <row r="1154" spans="1:43">
      <c r="A1154" s="272">
        <v>203463</v>
      </c>
      <c r="B1154" s="252" t="s">
        <v>81</v>
      </c>
      <c r="C1154" s="272" t="s">
        <v>366</v>
      </c>
      <c r="D1154" s="272" t="s">
        <v>367</v>
      </c>
      <c r="E1154" s="272" t="s">
        <v>367</v>
      </c>
      <c r="F1154" s="272" t="s">
        <v>367</v>
      </c>
      <c r="G1154" s="272" t="s">
        <v>367</v>
      </c>
      <c r="H1154" s="272" t="s">
        <v>367</v>
      </c>
      <c r="I1154" s="272" t="s">
        <v>367</v>
      </c>
      <c r="J1154" s="272" t="s">
        <v>368</v>
      </c>
      <c r="K1154" s="272" t="s">
        <v>366</v>
      </c>
      <c r="L1154" s="272" t="s">
        <v>367</v>
      </c>
      <c r="M1154" s="272" t="s">
        <v>368</v>
      </c>
      <c r="N1154" s="272" t="s">
        <v>366</v>
      </c>
      <c r="O1154" s="272" t="s">
        <v>366</v>
      </c>
      <c r="P1154" s="272" t="s">
        <v>368</v>
      </c>
      <c r="Q1154" s="272" t="s">
        <v>366</v>
      </c>
      <c r="R1154" s="272" t="s">
        <v>367</v>
      </c>
      <c r="S1154" s="272" t="s">
        <v>367</v>
      </c>
      <c r="T1154" s="272" t="s">
        <v>368</v>
      </c>
      <c r="U1154" s="272" t="s">
        <v>368</v>
      </c>
      <c r="V1154" s="272" t="s">
        <v>368</v>
      </c>
      <c r="W1154" s="272"/>
      <c r="X1154" s="272"/>
      <c r="Y1154" s="272"/>
      <c r="Z1154" s="272"/>
      <c r="AA1154" s="272"/>
      <c r="AB1154" s="272"/>
      <c r="AC1154" s="272"/>
      <c r="AD1154" s="272"/>
      <c r="AE1154" s="272"/>
      <c r="AF1154" s="272"/>
      <c r="AG1154" s="272"/>
      <c r="AH1154" s="272"/>
      <c r="AI1154" s="272"/>
      <c r="AJ1154" s="272"/>
      <c r="AK1154" s="272"/>
      <c r="AL1154" s="272"/>
      <c r="AM1154" s="272"/>
      <c r="AN1154" s="272"/>
      <c r="AO1154" s="272"/>
      <c r="AP1154" s="272"/>
      <c r="AQ1154" s="272"/>
    </row>
    <row r="1155" spans="1:43">
      <c r="A1155" s="272">
        <v>203382</v>
      </c>
      <c r="B1155" s="252" t="s">
        <v>81</v>
      </c>
      <c r="C1155" s="272" t="s">
        <v>367</v>
      </c>
      <c r="D1155" s="272" t="s">
        <v>367</v>
      </c>
      <c r="E1155" s="272" t="s">
        <v>367</v>
      </c>
      <c r="F1155" s="272" t="s">
        <v>367</v>
      </c>
      <c r="G1155" s="272" t="s">
        <v>367</v>
      </c>
      <c r="H1155" s="272" t="s">
        <v>367</v>
      </c>
      <c r="I1155" s="272" t="s">
        <v>367</v>
      </c>
      <c r="J1155" s="272" t="s">
        <v>367</v>
      </c>
      <c r="K1155" s="272" t="s">
        <v>367</v>
      </c>
      <c r="L1155" s="272" t="s">
        <v>367</v>
      </c>
      <c r="M1155" s="272" t="s">
        <v>368</v>
      </c>
      <c r="N1155" s="272" t="s">
        <v>368</v>
      </c>
      <c r="O1155" s="272" t="s">
        <v>368</v>
      </c>
      <c r="P1155" s="272" t="s">
        <v>367</v>
      </c>
      <c r="Q1155" s="272" t="s">
        <v>368</v>
      </c>
      <c r="R1155" s="272" t="s">
        <v>366</v>
      </c>
      <c r="S1155" s="272" t="s">
        <v>366</v>
      </c>
      <c r="T1155" s="272" t="s">
        <v>366</v>
      </c>
      <c r="U1155" s="272" t="s">
        <v>367</v>
      </c>
      <c r="V1155" s="272" t="s">
        <v>367</v>
      </c>
      <c r="W1155" s="272"/>
      <c r="X1155" s="272"/>
      <c r="Y1155" s="272"/>
      <c r="Z1155" s="272"/>
      <c r="AA1155" s="272"/>
      <c r="AB1155" s="272"/>
      <c r="AC1155" s="272"/>
      <c r="AD1155" s="272"/>
      <c r="AE1155" s="272"/>
      <c r="AF1155" s="272"/>
      <c r="AG1155" s="272"/>
      <c r="AH1155" s="272"/>
      <c r="AI1155" s="272"/>
      <c r="AJ1155" s="272"/>
      <c r="AK1155" s="272"/>
      <c r="AL1155" s="272"/>
      <c r="AM1155" s="272"/>
      <c r="AN1155" s="272"/>
      <c r="AO1155" s="272"/>
      <c r="AP1155" s="272"/>
      <c r="AQ1155" s="272"/>
    </row>
    <row r="1156" spans="1:43">
      <c r="A1156" s="272">
        <v>203371</v>
      </c>
      <c r="B1156" s="252" t="s">
        <v>81</v>
      </c>
      <c r="C1156" s="272" t="s">
        <v>367</v>
      </c>
      <c r="D1156" s="272" t="s">
        <v>367</v>
      </c>
      <c r="E1156" s="272" t="s">
        <v>366</v>
      </c>
      <c r="F1156" s="272" t="s">
        <v>366</v>
      </c>
      <c r="G1156" s="272" t="s">
        <v>366</v>
      </c>
      <c r="H1156" s="272" t="s">
        <v>367</v>
      </c>
      <c r="I1156" s="272" t="s">
        <v>366</v>
      </c>
      <c r="J1156" s="272" t="s">
        <v>368</v>
      </c>
      <c r="K1156" s="272" t="s">
        <v>366</v>
      </c>
      <c r="L1156" s="272" t="s">
        <v>368</v>
      </c>
      <c r="M1156" s="272" t="s">
        <v>368</v>
      </c>
      <c r="N1156" s="272" t="s">
        <v>368</v>
      </c>
      <c r="O1156" s="272" t="s">
        <v>368</v>
      </c>
      <c r="P1156" s="272" t="s">
        <v>367</v>
      </c>
      <c r="Q1156" s="272" t="s">
        <v>366</v>
      </c>
      <c r="R1156" s="272" t="s">
        <v>367</v>
      </c>
      <c r="S1156" s="272" t="s">
        <v>366</v>
      </c>
      <c r="T1156" s="272" t="s">
        <v>368</v>
      </c>
      <c r="U1156" s="272" t="s">
        <v>368</v>
      </c>
      <c r="V1156" s="272" t="s">
        <v>366</v>
      </c>
      <c r="W1156" s="272"/>
      <c r="X1156" s="272"/>
      <c r="Y1156" s="272"/>
      <c r="Z1156" s="272"/>
      <c r="AA1156" s="272"/>
      <c r="AB1156" s="272"/>
      <c r="AC1156" s="272"/>
      <c r="AD1156" s="272"/>
      <c r="AE1156" s="272"/>
      <c r="AF1156" s="272"/>
      <c r="AG1156" s="272"/>
      <c r="AH1156" s="272"/>
      <c r="AI1156" s="272"/>
      <c r="AJ1156" s="272"/>
      <c r="AK1156" s="272"/>
      <c r="AL1156" s="272"/>
      <c r="AM1156" s="272"/>
      <c r="AN1156" s="272"/>
      <c r="AO1156" s="272"/>
      <c r="AP1156" s="272"/>
      <c r="AQ1156" s="272"/>
    </row>
    <row r="1157" spans="1:43">
      <c r="A1157" s="272">
        <v>203367</v>
      </c>
      <c r="B1157" s="252" t="s">
        <v>81</v>
      </c>
      <c r="C1157" s="272" t="s">
        <v>366</v>
      </c>
      <c r="D1157" s="272" t="s">
        <v>368</v>
      </c>
      <c r="E1157" s="272" t="s">
        <v>366</v>
      </c>
      <c r="F1157" s="272" t="s">
        <v>368</v>
      </c>
      <c r="G1157" s="272" t="s">
        <v>366</v>
      </c>
      <c r="H1157" s="272" t="s">
        <v>368</v>
      </c>
      <c r="I1157" s="272" t="s">
        <v>366</v>
      </c>
      <c r="J1157" s="272" t="s">
        <v>368</v>
      </c>
      <c r="K1157" s="272" t="s">
        <v>366</v>
      </c>
      <c r="L1157" s="272" t="s">
        <v>366</v>
      </c>
      <c r="M1157" s="272" t="s">
        <v>368</v>
      </c>
      <c r="N1157" s="272" t="s">
        <v>366</v>
      </c>
      <c r="O1157" s="272" t="s">
        <v>368</v>
      </c>
      <c r="P1157" s="272" t="s">
        <v>366</v>
      </c>
      <c r="Q1157" s="272" t="s">
        <v>366</v>
      </c>
      <c r="R1157" s="272" t="s">
        <v>368</v>
      </c>
      <c r="S1157" s="272" t="s">
        <v>366</v>
      </c>
      <c r="T1157" s="272" t="s">
        <v>367</v>
      </c>
      <c r="U1157" s="272" t="s">
        <v>367</v>
      </c>
      <c r="V1157" s="272" t="s">
        <v>366</v>
      </c>
      <c r="W1157" s="272"/>
      <c r="X1157" s="272"/>
      <c r="Y1157" s="272"/>
      <c r="Z1157" s="272"/>
      <c r="AA1157" s="272"/>
      <c r="AB1157" s="272"/>
      <c r="AC1157" s="272"/>
      <c r="AD1157" s="272"/>
      <c r="AE1157" s="272"/>
      <c r="AF1157" s="272"/>
      <c r="AG1157" s="272"/>
      <c r="AH1157" s="272"/>
      <c r="AI1157" s="272"/>
      <c r="AJ1157" s="272"/>
      <c r="AK1157" s="272"/>
      <c r="AL1157" s="272"/>
      <c r="AM1157" s="272"/>
      <c r="AN1157" s="272"/>
      <c r="AO1157" s="272"/>
      <c r="AP1157" s="272"/>
      <c r="AQ1157" s="272"/>
    </row>
    <row r="1158" spans="1:43">
      <c r="A1158" s="272">
        <v>203349</v>
      </c>
      <c r="B1158" s="252" t="s">
        <v>81</v>
      </c>
      <c r="C1158" s="272" t="s">
        <v>366</v>
      </c>
      <c r="D1158" s="272" t="s">
        <v>366</v>
      </c>
      <c r="E1158" s="272" t="s">
        <v>366</v>
      </c>
      <c r="F1158" s="272" t="s">
        <v>366</v>
      </c>
      <c r="G1158" s="272" t="s">
        <v>367</v>
      </c>
      <c r="H1158" s="272" t="s">
        <v>366</v>
      </c>
      <c r="I1158" s="272" t="s">
        <v>366</v>
      </c>
      <c r="J1158" s="272" t="s">
        <v>366</v>
      </c>
      <c r="K1158" s="272" t="s">
        <v>368</v>
      </c>
      <c r="L1158" s="272" t="s">
        <v>366</v>
      </c>
      <c r="M1158" s="272" t="s">
        <v>367</v>
      </c>
      <c r="N1158" s="272" t="s">
        <v>367</v>
      </c>
      <c r="O1158" s="272" t="s">
        <v>367</v>
      </c>
      <c r="P1158" s="272" t="s">
        <v>367</v>
      </c>
      <c r="Q1158" s="272" t="s">
        <v>367</v>
      </c>
      <c r="R1158" s="272" t="s">
        <v>367</v>
      </c>
      <c r="S1158" s="272" t="s">
        <v>367</v>
      </c>
      <c r="T1158" s="272" t="s">
        <v>367</v>
      </c>
      <c r="U1158" s="272" t="s">
        <v>367</v>
      </c>
      <c r="V1158" s="272" t="s">
        <v>367</v>
      </c>
      <c r="W1158" s="272"/>
      <c r="X1158" s="272"/>
      <c r="Y1158" s="272"/>
      <c r="Z1158" s="272"/>
      <c r="AA1158" s="272"/>
      <c r="AB1158" s="272"/>
      <c r="AC1158" s="272"/>
      <c r="AD1158" s="272"/>
      <c r="AE1158" s="272"/>
      <c r="AF1158" s="272"/>
      <c r="AG1158" s="272"/>
      <c r="AH1158" s="272"/>
      <c r="AI1158" s="272"/>
      <c r="AJ1158" s="272"/>
      <c r="AK1158" s="272"/>
      <c r="AL1158" s="272"/>
      <c r="AM1158" s="272"/>
      <c r="AN1158" s="272"/>
      <c r="AO1158" s="272"/>
      <c r="AP1158" s="272"/>
      <c r="AQ1158" s="272"/>
    </row>
    <row r="1159" spans="1:43">
      <c r="A1159" s="272">
        <v>203303</v>
      </c>
      <c r="B1159" s="252" t="s">
        <v>81</v>
      </c>
      <c r="C1159" s="272" t="s">
        <v>368</v>
      </c>
      <c r="D1159" s="272" t="s">
        <v>367</v>
      </c>
      <c r="E1159" s="272" t="s">
        <v>367</v>
      </c>
      <c r="F1159" s="272" t="s">
        <v>368</v>
      </c>
      <c r="G1159" s="272" t="s">
        <v>368</v>
      </c>
      <c r="H1159" s="272" t="s">
        <v>367</v>
      </c>
      <c r="I1159" s="272" t="s">
        <v>368</v>
      </c>
      <c r="J1159" s="272" t="s">
        <v>367</v>
      </c>
      <c r="K1159" s="272" t="s">
        <v>367</v>
      </c>
      <c r="L1159" s="272" t="s">
        <v>367</v>
      </c>
      <c r="M1159" s="272" t="s">
        <v>367</v>
      </c>
      <c r="N1159" s="272" t="s">
        <v>367</v>
      </c>
      <c r="O1159" s="272" t="s">
        <v>367</v>
      </c>
      <c r="P1159" s="272" t="s">
        <v>367</v>
      </c>
      <c r="Q1159" s="272" t="s">
        <v>366</v>
      </c>
      <c r="R1159" s="272" t="s">
        <v>367</v>
      </c>
      <c r="S1159" s="272" t="s">
        <v>368</v>
      </c>
      <c r="T1159" s="272" t="s">
        <v>367</v>
      </c>
      <c r="U1159" s="272" t="s">
        <v>368</v>
      </c>
      <c r="V1159" s="272" t="s">
        <v>367</v>
      </c>
      <c r="W1159" s="272"/>
      <c r="X1159" s="272"/>
      <c r="Y1159" s="272"/>
      <c r="Z1159" s="272"/>
      <c r="AA1159" s="272"/>
      <c r="AB1159" s="272"/>
      <c r="AC1159" s="272"/>
      <c r="AD1159" s="272"/>
      <c r="AE1159" s="272"/>
      <c r="AF1159" s="272"/>
      <c r="AG1159" s="272"/>
      <c r="AH1159" s="272"/>
      <c r="AI1159" s="272"/>
      <c r="AJ1159" s="272"/>
      <c r="AK1159" s="272"/>
      <c r="AL1159" s="272"/>
      <c r="AM1159" s="272"/>
      <c r="AN1159" s="272"/>
      <c r="AO1159" s="272"/>
      <c r="AP1159" s="272"/>
      <c r="AQ1159" s="272"/>
    </row>
    <row r="1160" spans="1:43">
      <c r="A1160" s="272">
        <v>203295</v>
      </c>
      <c r="B1160" s="252" t="s">
        <v>81</v>
      </c>
      <c r="C1160" s="272" t="s">
        <v>366</v>
      </c>
      <c r="D1160" s="272" t="s">
        <v>367</v>
      </c>
      <c r="E1160" s="272" t="s">
        <v>368</v>
      </c>
      <c r="F1160" s="272" t="s">
        <v>367</v>
      </c>
      <c r="G1160" s="272" t="s">
        <v>368</v>
      </c>
      <c r="H1160" s="272" t="s">
        <v>367</v>
      </c>
      <c r="I1160" s="272" t="s">
        <v>368</v>
      </c>
      <c r="J1160" s="272" t="s">
        <v>367</v>
      </c>
      <c r="K1160" s="272" t="s">
        <v>367</v>
      </c>
      <c r="L1160" s="272" t="s">
        <v>368</v>
      </c>
      <c r="M1160" s="272" t="s">
        <v>366</v>
      </c>
      <c r="N1160" s="272" t="s">
        <v>366</v>
      </c>
      <c r="O1160" s="272" t="s">
        <v>366</v>
      </c>
      <c r="P1160" s="272" t="s">
        <v>367</v>
      </c>
      <c r="Q1160" s="272" t="s">
        <v>368</v>
      </c>
      <c r="R1160" s="272" t="s">
        <v>367</v>
      </c>
      <c r="S1160" s="272" t="s">
        <v>368</v>
      </c>
      <c r="T1160" s="272" t="s">
        <v>368</v>
      </c>
      <c r="U1160" s="272" t="s">
        <v>366</v>
      </c>
      <c r="V1160" s="272" t="s">
        <v>368</v>
      </c>
      <c r="W1160" s="272"/>
      <c r="X1160" s="272"/>
      <c r="Y1160" s="272"/>
      <c r="Z1160" s="272"/>
      <c r="AA1160" s="272"/>
      <c r="AB1160" s="272"/>
      <c r="AC1160" s="272"/>
      <c r="AD1160" s="272"/>
      <c r="AE1160" s="272"/>
      <c r="AF1160" s="272"/>
      <c r="AG1160" s="272"/>
      <c r="AH1160" s="272"/>
      <c r="AI1160" s="272"/>
      <c r="AJ1160" s="272"/>
      <c r="AK1160" s="272"/>
      <c r="AL1160" s="272"/>
      <c r="AM1160" s="272"/>
      <c r="AN1160" s="272"/>
      <c r="AO1160" s="272"/>
      <c r="AP1160" s="272"/>
      <c r="AQ1160" s="272"/>
    </row>
    <row r="1161" spans="1:43">
      <c r="A1161" s="272">
        <v>203292</v>
      </c>
      <c r="B1161" s="252" t="s">
        <v>81</v>
      </c>
      <c r="C1161" s="272" t="s">
        <v>368</v>
      </c>
      <c r="D1161" s="272" t="s">
        <v>367</v>
      </c>
      <c r="E1161" s="272" t="s">
        <v>367</v>
      </c>
      <c r="F1161" s="272" t="s">
        <v>367</v>
      </c>
      <c r="G1161" s="272" t="s">
        <v>367</v>
      </c>
      <c r="H1161" s="272" t="s">
        <v>367</v>
      </c>
      <c r="I1161" s="272" t="s">
        <v>367</v>
      </c>
      <c r="J1161" s="272" t="s">
        <v>368</v>
      </c>
      <c r="K1161" s="272" t="s">
        <v>367</v>
      </c>
      <c r="L1161" s="272" t="s">
        <v>367</v>
      </c>
      <c r="M1161" s="272" t="s">
        <v>368</v>
      </c>
      <c r="N1161" s="272" t="s">
        <v>368</v>
      </c>
      <c r="O1161" s="272" t="s">
        <v>368</v>
      </c>
      <c r="P1161" s="272" t="s">
        <v>367</v>
      </c>
      <c r="Q1161" s="272" t="s">
        <v>366</v>
      </c>
      <c r="R1161" s="272" t="s">
        <v>368</v>
      </c>
      <c r="S1161" s="272" t="s">
        <v>366</v>
      </c>
      <c r="T1161" s="272" t="s">
        <v>368</v>
      </c>
      <c r="U1161" s="272" t="s">
        <v>368</v>
      </c>
      <c r="V1161" s="272" t="s">
        <v>368</v>
      </c>
      <c r="W1161" s="272"/>
      <c r="X1161" s="272"/>
      <c r="Y1161" s="272"/>
      <c r="Z1161" s="272"/>
      <c r="AA1161" s="272"/>
      <c r="AB1161" s="272"/>
      <c r="AC1161" s="272"/>
      <c r="AD1161" s="272"/>
      <c r="AE1161" s="272"/>
      <c r="AF1161" s="272"/>
      <c r="AG1161" s="272"/>
      <c r="AH1161" s="272"/>
      <c r="AI1161" s="272"/>
      <c r="AJ1161" s="272"/>
      <c r="AK1161" s="272"/>
      <c r="AL1161" s="272"/>
      <c r="AM1161" s="272"/>
      <c r="AN1161" s="272"/>
      <c r="AO1161" s="272"/>
      <c r="AP1161" s="272"/>
      <c r="AQ1161" s="272"/>
    </row>
    <row r="1162" spans="1:43">
      <c r="A1162" s="272">
        <v>203260</v>
      </c>
      <c r="B1162" s="252" t="s">
        <v>81</v>
      </c>
      <c r="C1162" s="272" t="s">
        <v>366</v>
      </c>
      <c r="D1162" s="272" t="s">
        <v>367</v>
      </c>
      <c r="E1162" s="272" t="s">
        <v>367</v>
      </c>
      <c r="F1162" s="272" t="s">
        <v>367</v>
      </c>
      <c r="G1162" s="272" t="s">
        <v>367</v>
      </c>
      <c r="H1162" s="272" t="s">
        <v>367</v>
      </c>
      <c r="I1162" s="272" t="s">
        <v>368</v>
      </c>
      <c r="J1162" s="272" t="s">
        <v>367</v>
      </c>
      <c r="K1162" s="272" t="s">
        <v>368</v>
      </c>
      <c r="L1162" s="272" t="s">
        <v>368</v>
      </c>
      <c r="M1162" s="272" t="s">
        <v>366</v>
      </c>
      <c r="N1162" s="272" t="s">
        <v>366</v>
      </c>
      <c r="O1162" s="272" t="s">
        <v>366</v>
      </c>
      <c r="P1162" s="272" t="s">
        <v>367</v>
      </c>
      <c r="Q1162" s="272" t="s">
        <v>366</v>
      </c>
      <c r="R1162" s="272" t="s">
        <v>367</v>
      </c>
      <c r="S1162" s="272" t="s">
        <v>368</v>
      </c>
      <c r="T1162" s="272" t="s">
        <v>368</v>
      </c>
      <c r="U1162" s="272" t="s">
        <v>368</v>
      </c>
      <c r="V1162" s="272" t="s">
        <v>366</v>
      </c>
      <c r="W1162" s="272"/>
      <c r="X1162" s="272"/>
      <c r="Y1162" s="272"/>
      <c r="Z1162" s="272"/>
      <c r="AA1162" s="272"/>
      <c r="AB1162" s="272"/>
      <c r="AC1162" s="272"/>
      <c r="AD1162" s="272"/>
      <c r="AE1162" s="272"/>
      <c r="AF1162" s="272"/>
      <c r="AG1162" s="272"/>
      <c r="AH1162" s="272"/>
      <c r="AI1162" s="272"/>
      <c r="AJ1162" s="272"/>
      <c r="AK1162" s="272"/>
      <c r="AL1162" s="272"/>
      <c r="AM1162" s="272"/>
      <c r="AN1162" s="272"/>
      <c r="AO1162" s="272"/>
      <c r="AP1162" s="272"/>
      <c r="AQ1162" s="272"/>
    </row>
    <row r="1163" spans="1:43">
      <c r="A1163" s="272">
        <v>203186</v>
      </c>
      <c r="B1163" s="252" t="s">
        <v>81</v>
      </c>
      <c r="C1163" s="272" t="s">
        <v>366</v>
      </c>
      <c r="D1163" s="272" t="s">
        <v>366</v>
      </c>
      <c r="E1163" s="272" t="s">
        <v>368</v>
      </c>
      <c r="F1163" s="272" t="s">
        <v>367</v>
      </c>
      <c r="G1163" s="272" t="s">
        <v>366</v>
      </c>
      <c r="H1163" s="272" t="s">
        <v>367</v>
      </c>
      <c r="I1163" s="272" t="s">
        <v>367</v>
      </c>
      <c r="J1163" s="272" t="s">
        <v>367</v>
      </c>
      <c r="K1163" s="272" t="s">
        <v>368</v>
      </c>
      <c r="L1163" s="272" t="s">
        <v>367</v>
      </c>
      <c r="M1163" s="272" t="s">
        <v>366</v>
      </c>
      <c r="N1163" s="272" t="s">
        <v>366</v>
      </c>
      <c r="O1163" s="272" t="s">
        <v>366</v>
      </c>
      <c r="P1163" s="272" t="s">
        <v>367</v>
      </c>
      <c r="Q1163" s="272" t="s">
        <v>367</v>
      </c>
      <c r="R1163" s="272" t="s">
        <v>367</v>
      </c>
      <c r="S1163" s="272" t="s">
        <v>367</v>
      </c>
      <c r="T1163" s="272" t="s">
        <v>367</v>
      </c>
      <c r="U1163" s="272" t="s">
        <v>368</v>
      </c>
      <c r="V1163" s="272" t="s">
        <v>367</v>
      </c>
      <c r="W1163" s="272"/>
      <c r="X1163" s="272"/>
      <c r="Y1163" s="272"/>
      <c r="Z1163" s="272"/>
      <c r="AA1163" s="272"/>
      <c r="AB1163" s="272"/>
      <c r="AC1163" s="272"/>
      <c r="AD1163" s="272"/>
      <c r="AE1163" s="272"/>
      <c r="AF1163" s="272"/>
      <c r="AG1163" s="272"/>
      <c r="AH1163" s="272"/>
      <c r="AI1163" s="272"/>
      <c r="AJ1163" s="272"/>
      <c r="AK1163" s="272"/>
      <c r="AL1163" s="272"/>
      <c r="AM1163" s="272"/>
      <c r="AN1163" s="272"/>
      <c r="AO1163" s="272"/>
      <c r="AP1163" s="272"/>
      <c r="AQ1163" s="272"/>
    </row>
    <row r="1164" spans="1:43">
      <c r="A1164" s="272">
        <v>203180</v>
      </c>
      <c r="B1164" s="252" t="s">
        <v>81</v>
      </c>
      <c r="C1164" s="272" t="s">
        <v>366</v>
      </c>
      <c r="D1164" s="272" t="s">
        <v>367</v>
      </c>
      <c r="E1164" s="272" t="s">
        <v>367</v>
      </c>
      <c r="F1164" s="272" t="s">
        <v>367</v>
      </c>
      <c r="G1164" s="272" t="s">
        <v>366</v>
      </c>
      <c r="H1164" s="272" t="s">
        <v>366</v>
      </c>
      <c r="I1164" s="272" t="s">
        <v>367</v>
      </c>
      <c r="J1164" s="272" t="s">
        <v>367</v>
      </c>
      <c r="K1164" s="272" t="s">
        <v>367</v>
      </c>
      <c r="L1164" s="272" t="s">
        <v>367</v>
      </c>
      <c r="M1164" s="272" t="s">
        <v>366</v>
      </c>
      <c r="N1164" s="272" t="s">
        <v>367</v>
      </c>
      <c r="O1164" s="272" t="s">
        <v>367</v>
      </c>
      <c r="P1164" s="272" t="s">
        <v>366</v>
      </c>
      <c r="Q1164" s="272" t="s">
        <v>366</v>
      </c>
      <c r="R1164" s="272" t="s">
        <v>366</v>
      </c>
      <c r="S1164" s="272" t="s">
        <v>366</v>
      </c>
      <c r="T1164" s="272" t="s">
        <v>366</v>
      </c>
      <c r="U1164" s="272" t="s">
        <v>367</v>
      </c>
      <c r="V1164" s="272" t="s">
        <v>366</v>
      </c>
      <c r="W1164" s="272"/>
      <c r="X1164" s="272"/>
      <c r="Y1164" s="272"/>
      <c r="Z1164" s="272"/>
      <c r="AA1164" s="272"/>
      <c r="AB1164" s="272"/>
      <c r="AC1164" s="272"/>
      <c r="AD1164" s="272"/>
      <c r="AE1164" s="272"/>
      <c r="AF1164" s="272"/>
      <c r="AG1164" s="272"/>
      <c r="AH1164" s="272"/>
      <c r="AI1164" s="272"/>
      <c r="AJ1164" s="272"/>
      <c r="AK1164" s="272"/>
      <c r="AL1164" s="272"/>
      <c r="AM1164" s="272"/>
      <c r="AN1164" s="272"/>
      <c r="AO1164" s="272"/>
      <c r="AP1164" s="272"/>
      <c r="AQ1164" s="272"/>
    </row>
    <row r="1165" spans="1:43">
      <c r="A1165" s="272">
        <v>202988</v>
      </c>
      <c r="B1165" s="252" t="s">
        <v>81</v>
      </c>
      <c r="C1165" s="272" t="s">
        <v>367</v>
      </c>
      <c r="D1165" s="272" t="s">
        <v>367</v>
      </c>
      <c r="E1165" s="272" t="s">
        <v>367</v>
      </c>
      <c r="F1165" s="272" t="s">
        <v>367</v>
      </c>
      <c r="G1165" s="272" t="s">
        <v>367</v>
      </c>
      <c r="H1165" s="272" t="s">
        <v>367</v>
      </c>
      <c r="I1165" s="272" t="s">
        <v>367</v>
      </c>
      <c r="J1165" s="272" t="s">
        <v>368</v>
      </c>
      <c r="K1165" s="272" t="s">
        <v>367</v>
      </c>
      <c r="L1165" s="272" t="s">
        <v>367</v>
      </c>
      <c r="M1165" s="272" t="s">
        <v>368</v>
      </c>
      <c r="N1165" s="272" t="s">
        <v>367</v>
      </c>
      <c r="O1165" s="272" t="s">
        <v>368</v>
      </c>
      <c r="P1165" s="272" t="s">
        <v>366</v>
      </c>
      <c r="Q1165" s="272" t="s">
        <v>366</v>
      </c>
      <c r="R1165" s="272" t="s">
        <v>366</v>
      </c>
      <c r="S1165" s="272" t="s">
        <v>366</v>
      </c>
      <c r="T1165" s="272" t="s">
        <v>368</v>
      </c>
      <c r="U1165" s="272" t="s">
        <v>366</v>
      </c>
      <c r="V1165" s="272" t="s">
        <v>366</v>
      </c>
      <c r="W1165" s="272"/>
      <c r="X1165" s="272"/>
      <c r="Y1165" s="272"/>
      <c r="Z1165" s="272"/>
      <c r="AA1165" s="272"/>
      <c r="AB1165" s="272"/>
      <c r="AC1165" s="272"/>
      <c r="AD1165" s="272"/>
      <c r="AE1165" s="272"/>
      <c r="AF1165" s="272"/>
      <c r="AG1165" s="272"/>
      <c r="AH1165" s="272"/>
      <c r="AI1165" s="272"/>
      <c r="AJ1165" s="272"/>
      <c r="AK1165" s="272"/>
      <c r="AL1165" s="272"/>
      <c r="AM1165" s="272"/>
      <c r="AN1165" s="272"/>
      <c r="AO1165" s="272"/>
      <c r="AP1165" s="272"/>
      <c r="AQ1165" s="272"/>
    </row>
    <row r="1166" spans="1:43">
      <c r="A1166" s="272">
        <v>202984</v>
      </c>
      <c r="B1166" s="252" t="s">
        <v>81</v>
      </c>
      <c r="C1166" s="272" t="s">
        <v>366</v>
      </c>
      <c r="D1166" s="272" t="s">
        <v>367</v>
      </c>
      <c r="E1166" s="272" t="s">
        <v>367</v>
      </c>
      <c r="F1166" s="272" t="s">
        <v>367</v>
      </c>
      <c r="G1166" s="272" t="s">
        <v>368</v>
      </c>
      <c r="H1166" s="272" t="s">
        <v>367</v>
      </c>
      <c r="I1166" s="272" t="s">
        <v>368</v>
      </c>
      <c r="J1166" s="272" t="s">
        <v>366</v>
      </c>
      <c r="K1166" s="272" t="s">
        <v>367</v>
      </c>
      <c r="L1166" s="272" t="s">
        <v>367</v>
      </c>
      <c r="M1166" s="272" t="s">
        <v>368</v>
      </c>
      <c r="N1166" s="272" t="s">
        <v>368</v>
      </c>
      <c r="O1166" s="272" t="s">
        <v>368</v>
      </c>
      <c r="P1166" s="272" t="s">
        <v>368</v>
      </c>
      <c r="Q1166" s="272" t="s">
        <v>366</v>
      </c>
      <c r="R1166" s="272" t="s">
        <v>366</v>
      </c>
      <c r="S1166" s="272" t="s">
        <v>366</v>
      </c>
      <c r="T1166" s="272" t="s">
        <v>368</v>
      </c>
      <c r="U1166" s="272" t="s">
        <v>368</v>
      </c>
      <c r="V1166" s="272" t="s">
        <v>366</v>
      </c>
      <c r="W1166" s="272"/>
      <c r="X1166" s="272"/>
      <c r="Y1166" s="272"/>
      <c r="Z1166" s="272"/>
      <c r="AA1166" s="272"/>
      <c r="AB1166" s="272"/>
      <c r="AC1166" s="272"/>
      <c r="AD1166" s="272"/>
      <c r="AE1166" s="272"/>
      <c r="AF1166" s="272"/>
      <c r="AG1166" s="272"/>
      <c r="AH1166" s="272"/>
      <c r="AI1166" s="272"/>
      <c r="AJ1166" s="272"/>
      <c r="AK1166" s="272"/>
      <c r="AL1166" s="272"/>
      <c r="AM1166" s="272"/>
      <c r="AN1166" s="272"/>
      <c r="AO1166" s="272"/>
      <c r="AP1166" s="272"/>
      <c r="AQ1166" s="272"/>
    </row>
    <row r="1167" spans="1:43">
      <c r="A1167" s="272">
        <v>202979</v>
      </c>
      <c r="B1167" s="252" t="s">
        <v>81</v>
      </c>
      <c r="C1167" s="272" t="s">
        <v>367</v>
      </c>
      <c r="D1167" s="272" t="s">
        <v>367</v>
      </c>
      <c r="E1167" s="272" t="s">
        <v>367</v>
      </c>
      <c r="F1167" s="272" t="s">
        <v>367</v>
      </c>
      <c r="G1167" s="272" t="s">
        <v>367</v>
      </c>
      <c r="H1167" s="272" t="s">
        <v>367</v>
      </c>
      <c r="I1167" s="272" t="s">
        <v>367</v>
      </c>
      <c r="J1167" s="272" t="s">
        <v>367</v>
      </c>
      <c r="K1167" s="272" t="s">
        <v>367</v>
      </c>
      <c r="L1167" s="272" t="s">
        <v>368</v>
      </c>
      <c r="M1167" s="272" t="s">
        <v>368</v>
      </c>
      <c r="N1167" s="272" t="s">
        <v>368</v>
      </c>
      <c r="O1167" s="272" t="s">
        <v>368</v>
      </c>
      <c r="P1167" s="272" t="s">
        <v>366</v>
      </c>
      <c r="Q1167" s="272" t="s">
        <v>366</v>
      </c>
      <c r="R1167" s="272" t="s">
        <v>367</v>
      </c>
      <c r="S1167" s="272" t="s">
        <v>366</v>
      </c>
      <c r="T1167" s="272" t="s">
        <v>367</v>
      </c>
      <c r="U1167" s="272" t="s">
        <v>368</v>
      </c>
      <c r="V1167" s="272" t="s">
        <v>367</v>
      </c>
      <c r="W1167" s="272"/>
      <c r="X1167" s="272"/>
      <c r="Y1167" s="272"/>
      <c r="Z1167" s="272"/>
      <c r="AA1167" s="272"/>
      <c r="AB1167" s="272"/>
      <c r="AC1167" s="272"/>
      <c r="AD1167" s="272"/>
      <c r="AE1167" s="272"/>
      <c r="AF1167" s="272"/>
      <c r="AG1167" s="272"/>
      <c r="AH1167" s="272"/>
      <c r="AI1167" s="272"/>
      <c r="AJ1167" s="272"/>
      <c r="AK1167" s="272"/>
      <c r="AL1167" s="272"/>
      <c r="AM1167" s="272"/>
      <c r="AN1167" s="272"/>
      <c r="AO1167" s="272"/>
      <c r="AP1167" s="272"/>
      <c r="AQ1167" s="272"/>
    </row>
    <row r="1168" spans="1:43">
      <c r="A1168" s="272">
        <v>202929</v>
      </c>
      <c r="B1168" s="252" t="s">
        <v>81</v>
      </c>
      <c r="C1168" s="272" t="s">
        <v>366</v>
      </c>
      <c r="D1168" s="272" t="s">
        <v>366</v>
      </c>
      <c r="E1168" s="272" t="s">
        <v>368</v>
      </c>
      <c r="F1168" s="272" t="s">
        <v>367</v>
      </c>
      <c r="G1168" s="272" t="s">
        <v>367</v>
      </c>
      <c r="H1168" s="272" t="s">
        <v>368</v>
      </c>
      <c r="I1168" s="272" t="s">
        <v>367</v>
      </c>
      <c r="J1168" s="272" t="s">
        <v>366</v>
      </c>
      <c r="K1168" s="272" t="s">
        <v>368</v>
      </c>
      <c r="L1168" s="272" t="s">
        <v>367</v>
      </c>
      <c r="M1168" s="272" t="s">
        <v>368</v>
      </c>
      <c r="N1168" s="272" t="s">
        <v>368</v>
      </c>
      <c r="O1168" s="272" t="s">
        <v>366</v>
      </c>
      <c r="P1168" s="272" t="s">
        <v>368</v>
      </c>
      <c r="Q1168" s="272" t="s">
        <v>367</v>
      </c>
      <c r="R1168" s="272" t="s">
        <v>368</v>
      </c>
      <c r="S1168" s="272" t="s">
        <v>366</v>
      </c>
      <c r="T1168" s="272" t="s">
        <v>368</v>
      </c>
      <c r="U1168" s="272" t="s">
        <v>368</v>
      </c>
      <c r="V1168" s="272" t="s">
        <v>368</v>
      </c>
      <c r="W1168" s="272"/>
      <c r="X1168" s="272"/>
      <c r="Y1168" s="272"/>
      <c r="Z1168" s="272"/>
      <c r="AA1168" s="272"/>
      <c r="AB1168" s="272"/>
      <c r="AC1168" s="272"/>
      <c r="AD1168" s="272"/>
      <c r="AE1168" s="272"/>
      <c r="AF1168" s="272"/>
      <c r="AG1168" s="272"/>
      <c r="AH1168" s="272"/>
      <c r="AI1168" s="272"/>
      <c r="AJ1168" s="272"/>
      <c r="AK1168" s="272"/>
      <c r="AL1168" s="272"/>
      <c r="AM1168" s="272"/>
      <c r="AN1168" s="272"/>
      <c r="AO1168" s="272"/>
      <c r="AP1168" s="272"/>
      <c r="AQ1168" s="272"/>
    </row>
    <row r="1169" spans="1:43">
      <c r="A1169" s="272">
        <v>202853</v>
      </c>
      <c r="B1169" s="252" t="s">
        <v>81</v>
      </c>
      <c r="C1169" s="272" t="s">
        <v>367</v>
      </c>
      <c r="D1169" s="272" t="s">
        <v>367</v>
      </c>
      <c r="E1169" s="272" t="s">
        <v>367</v>
      </c>
      <c r="F1169" s="272" t="s">
        <v>367</v>
      </c>
      <c r="G1169" s="272" t="s">
        <v>366</v>
      </c>
      <c r="H1169" s="272" t="s">
        <v>366</v>
      </c>
      <c r="I1169" s="272" t="s">
        <v>367</v>
      </c>
      <c r="J1169" s="272" t="s">
        <v>367</v>
      </c>
      <c r="K1169" s="272" t="s">
        <v>367</v>
      </c>
      <c r="L1169" s="272" t="s">
        <v>366</v>
      </c>
      <c r="M1169" s="272" t="s">
        <v>367</v>
      </c>
      <c r="N1169" s="272" t="s">
        <v>367</v>
      </c>
      <c r="O1169" s="272" t="s">
        <v>367</v>
      </c>
      <c r="P1169" s="272" t="s">
        <v>367</v>
      </c>
      <c r="Q1169" s="272" t="s">
        <v>366</v>
      </c>
      <c r="R1169" s="272" t="s">
        <v>367</v>
      </c>
      <c r="S1169" s="272" t="s">
        <v>366</v>
      </c>
      <c r="T1169" s="272" t="s">
        <v>368</v>
      </c>
      <c r="U1169" s="272" t="s">
        <v>368</v>
      </c>
      <c r="V1169" s="272" t="s">
        <v>368</v>
      </c>
      <c r="W1169" s="272"/>
      <c r="X1169" s="272"/>
      <c r="Y1169" s="272"/>
      <c r="Z1169" s="272"/>
      <c r="AA1169" s="272"/>
      <c r="AB1169" s="272"/>
      <c r="AC1169" s="272"/>
      <c r="AD1169" s="272"/>
      <c r="AE1169" s="272"/>
      <c r="AF1169" s="272"/>
      <c r="AG1169" s="272"/>
      <c r="AH1169" s="272"/>
      <c r="AI1169" s="272"/>
      <c r="AJ1169" s="272"/>
      <c r="AK1169" s="272"/>
      <c r="AL1169" s="272"/>
      <c r="AM1169" s="272"/>
      <c r="AN1169" s="272"/>
      <c r="AO1169" s="272"/>
      <c r="AP1169" s="272"/>
      <c r="AQ1169" s="272"/>
    </row>
    <row r="1170" spans="1:43">
      <c r="A1170" s="272">
        <v>202850</v>
      </c>
      <c r="B1170" s="252" t="s">
        <v>81</v>
      </c>
      <c r="C1170" s="272" t="s">
        <v>368</v>
      </c>
      <c r="D1170" s="272" t="s">
        <v>367</v>
      </c>
      <c r="E1170" s="272" t="s">
        <v>367</v>
      </c>
      <c r="F1170" s="272" t="s">
        <v>367</v>
      </c>
      <c r="G1170" s="272" t="s">
        <v>368</v>
      </c>
      <c r="H1170" s="272" t="s">
        <v>368</v>
      </c>
      <c r="I1170" s="272" t="s">
        <v>367</v>
      </c>
      <c r="J1170" s="272" t="s">
        <v>367</v>
      </c>
      <c r="K1170" s="272" t="s">
        <v>367</v>
      </c>
      <c r="L1170" s="272" t="s">
        <v>368</v>
      </c>
      <c r="M1170" s="272" t="s">
        <v>366</v>
      </c>
      <c r="N1170" s="272" t="s">
        <v>366</v>
      </c>
      <c r="O1170" s="272" t="s">
        <v>366</v>
      </c>
      <c r="P1170" s="272" t="s">
        <v>366</v>
      </c>
      <c r="Q1170" s="272" t="s">
        <v>366</v>
      </c>
      <c r="R1170" s="272" t="s">
        <v>368</v>
      </c>
      <c r="S1170" s="272" t="s">
        <v>367</v>
      </c>
      <c r="T1170" s="272" t="s">
        <v>368</v>
      </c>
      <c r="U1170" s="272" t="s">
        <v>368</v>
      </c>
      <c r="V1170" s="272" t="s">
        <v>368</v>
      </c>
      <c r="W1170" s="272"/>
      <c r="X1170" s="272"/>
      <c r="Y1170" s="272"/>
      <c r="Z1170" s="272"/>
      <c r="AA1170" s="272"/>
      <c r="AB1170" s="272"/>
      <c r="AC1170" s="272"/>
      <c r="AD1170" s="272"/>
      <c r="AE1170" s="272"/>
      <c r="AF1170" s="272"/>
      <c r="AG1170" s="272"/>
      <c r="AH1170" s="272"/>
      <c r="AI1170" s="272"/>
      <c r="AJ1170" s="272"/>
      <c r="AK1170" s="272"/>
      <c r="AL1170" s="272"/>
      <c r="AM1170" s="272"/>
      <c r="AN1170" s="272"/>
      <c r="AO1170" s="272"/>
      <c r="AP1170" s="272"/>
      <c r="AQ1170" s="272"/>
    </row>
    <row r="1171" spans="1:43">
      <c r="A1171" s="272">
        <v>202847</v>
      </c>
      <c r="B1171" s="252" t="s">
        <v>81</v>
      </c>
      <c r="C1171" s="272" t="s">
        <v>367</v>
      </c>
      <c r="D1171" s="272" t="s">
        <v>367</v>
      </c>
      <c r="E1171" s="272" t="s">
        <v>367</v>
      </c>
      <c r="F1171" s="272" t="s">
        <v>367</v>
      </c>
      <c r="G1171" s="272" t="s">
        <v>366</v>
      </c>
      <c r="H1171" s="272" t="s">
        <v>367</v>
      </c>
      <c r="I1171" s="272" t="s">
        <v>367</v>
      </c>
      <c r="J1171" s="272" t="s">
        <v>366</v>
      </c>
      <c r="K1171" s="272" t="s">
        <v>366</v>
      </c>
      <c r="L1171" s="272" t="s">
        <v>367</v>
      </c>
      <c r="M1171" s="272" t="s">
        <v>367</v>
      </c>
      <c r="N1171" s="272" t="s">
        <v>367</v>
      </c>
      <c r="O1171" s="272" t="s">
        <v>366</v>
      </c>
      <c r="P1171" s="272" t="s">
        <v>367</v>
      </c>
      <c r="Q1171" s="272" t="s">
        <v>366</v>
      </c>
      <c r="R1171" s="272" t="s">
        <v>367</v>
      </c>
      <c r="S1171" s="272" t="s">
        <v>367</v>
      </c>
      <c r="T1171" s="272" t="s">
        <v>367</v>
      </c>
      <c r="U1171" s="272" t="s">
        <v>367</v>
      </c>
      <c r="V1171" s="272" t="s">
        <v>367</v>
      </c>
      <c r="W1171" s="272"/>
      <c r="X1171" s="272"/>
      <c r="Y1171" s="272"/>
      <c r="Z1171" s="272"/>
      <c r="AA1171" s="272"/>
      <c r="AB1171" s="272"/>
      <c r="AC1171" s="272"/>
      <c r="AD1171" s="272"/>
      <c r="AE1171" s="272"/>
      <c r="AF1171" s="272"/>
      <c r="AG1171" s="272"/>
      <c r="AH1171" s="272"/>
      <c r="AI1171" s="272"/>
      <c r="AJ1171" s="272"/>
      <c r="AK1171" s="272"/>
      <c r="AL1171" s="272"/>
      <c r="AM1171" s="272"/>
      <c r="AN1171" s="272"/>
      <c r="AO1171" s="272"/>
      <c r="AP1171" s="272"/>
      <c r="AQ1171" s="272"/>
    </row>
    <row r="1172" spans="1:43">
      <c r="A1172" s="272">
        <v>202797</v>
      </c>
      <c r="B1172" s="252" t="s">
        <v>81</v>
      </c>
      <c r="C1172" s="272" t="s">
        <v>368</v>
      </c>
      <c r="D1172" s="272" t="s">
        <v>368</v>
      </c>
      <c r="E1172" s="272" t="s">
        <v>366</v>
      </c>
      <c r="F1172" s="272" t="s">
        <v>367</v>
      </c>
      <c r="G1172" s="272" t="s">
        <v>368</v>
      </c>
      <c r="H1172" s="272" t="s">
        <v>366</v>
      </c>
      <c r="I1172" s="272" t="s">
        <v>367</v>
      </c>
      <c r="J1172" s="272" t="s">
        <v>366</v>
      </c>
      <c r="K1172" s="272" t="s">
        <v>366</v>
      </c>
      <c r="L1172" s="272" t="s">
        <v>366</v>
      </c>
      <c r="M1172" s="272" t="s">
        <v>368</v>
      </c>
      <c r="N1172" s="272" t="s">
        <v>366</v>
      </c>
      <c r="O1172" s="272" t="s">
        <v>368</v>
      </c>
      <c r="P1172" s="272" t="s">
        <v>368</v>
      </c>
      <c r="Q1172" s="272" t="s">
        <v>367</v>
      </c>
      <c r="R1172" s="272" t="s">
        <v>367</v>
      </c>
      <c r="S1172" s="272" t="s">
        <v>368</v>
      </c>
      <c r="T1172" s="272" t="s">
        <v>368</v>
      </c>
      <c r="U1172" s="272" t="s">
        <v>368</v>
      </c>
      <c r="V1172" s="272" t="s">
        <v>367</v>
      </c>
      <c r="W1172" s="272"/>
      <c r="X1172" s="272"/>
      <c r="Y1172" s="272"/>
      <c r="Z1172" s="272"/>
      <c r="AA1172" s="272"/>
      <c r="AB1172" s="272"/>
      <c r="AC1172" s="272"/>
      <c r="AD1172" s="272"/>
      <c r="AE1172" s="272"/>
      <c r="AF1172" s="272"/>
      <c r="AG1172" s="272"/>
      <c r="AH1172" s="272"/>
      <c r="AI1172" s="272"/>
      <c r="AJ1172" s="272"/>
      <c r="AK1172" s="272"/>
      <c r="AL1172" s="272"/>
      <c r="AM1172" s="272"/>
      <c r="AN1172" s="272"/>
      <c r="AO1172" s="272"/>
      <c r="AP1172" s="272"/>
      <c r="AQ1172" s="272"/>
    </row>
    <row r="1173" spans="1:43">
      <c r="A1173" s="272">
        <v>202782</v>
      </c>
      <c r="B1173" s="252" t="s">
        <v>81</v>
      </c>
      <c r="C1173" s="272" t="s">
        <v>367</v>
      </c>
      <c r="D1173" s="272" t="s">
        <v>367</v>
      </c>
      <c r="E1173" s="272" t="s">
        <v>367</v>
      </c>
      <c r="F1173" s="272" t="s">
        <v>367</v>
      </c>
      <c r="G1173" s="272" t="s">
        <v>367</v>
      </c>
      <c r="H1173" s="272" t="s">
        <v>367</v>
      </c>
      <c r="I1173" s="272" t="s">
        <v>367</v>
      </c>
      <c r="J1173" s="272" t="s">
        <v>368</v>
      </c>
      <c r="K1173" s="272" t="s">
        <v>368</v>
      </c>
      <c r="L1173" s="272" t="s">
        <v>368</v>
      </c>
      <c r="M1173" s="272" t="s">
        <v>367</v>
      </c>
      <c r="N1173" s="272" t="s">
        <v>367</v>
      </c>
      <c r="O1173" s="272" t="s">
        <v>367</v>
      </c>
      <c r="P1173" s="272" t="s">
        <v>367</v>
      </c>
      <c r="Q1173" s="272" t="s">
        <v>367</v>
      </c>
      <c r="R1173" s="272" t="s">
        <v>367</v>
      </c>
      <c r="S1173" s="272" t="s">
        <v>367</v>
      </c>
      <c r="T1173" s="272" t="s">
        <v>367</v>
      </c>
      <c r="U1173" s="272" t="s">
        <v>367</v>
      </c>
      <c r="V1173" s="272" t="s">
        <v>367</v>
      </c>
      <c r="W1173" s="272"/>
      <c r="X1173" s="272"/>
      <c r="Y1173" s="272"/>
      <c r="Z1173" s="272"/>
      <c r="AA1173" s="272"/>
      <c r="AB1173" s="272"/>
      <c r="AC1173" s="272"/>
      <c r="AD1173" s="272"/>
      <c r="AE1173" s="272"/>
      <c r="AF1173" s="272"/>
      <c r="AG1173" s="272"/>
      <c r="AH1173" s="272"/>
      <c r="AI1173" s="272"/>
      <c r="AJ1173" s="272"/>
      <c r="AK1173" s="272"/>
      <c r="AL1173" s="272"/>
      <c r="AM1173" s="272"/>
      <c r="AN1173" s="272"/>
      <c r="AO1173" s="272"/>
      <c r="AP1173" s="272"/>
      <c r="AQ1173" s="272"/>
    </row>
    <row r="1174" spans="1:43">
      <c r="A1174" s="272">
        <v>202754</v>
      </c>
      <c r="B1174" s="252" t="s">
        <v>81</v>
      </c>
      <c r="C1174" s="272" t="s">
        <v>367</v>
      </c>
      <c r="D1174" s="272" t="s">
        <v>367</v>
      </c>
      <c r="E1174" s="272" t="s">
        <v>367</v>
      </c>
      <c r="F1174" s="272" t="s">
        <v>367</v>
      </c>
      <c r="G1174" s="272" t="s">
        <v>367</v>
      </c>
      <c r="H1174" s="272" t="s">
        <v>367</v>
      </c>
      <c r="I1174" s="272" t="s">
        <v>368</v>
      </c>
      <c r="J1174" s="272" t="s">
        <v>368</v>
      </c>
      <c r="K1174" s="272" t="s">
        <v>366</v>
      </c>
      <c r="L1174" s="272" t="s">
        <v>368</v>
      </c>
      <c r="M1174" s="272" t="s">
        <v>368</v>
      </c>
      <c r="N1174" s="272" t="s">
        <v>368</v>
      </c>
      <c r="O1174" s="272" t="s">
        <v>366</v>
      </c>
      <c r="P1174" s="272" t="s">
        <v>366</v>
      </c>
      <c r="Q1174" s="272" t="s">
        <v>366</v>
      </c>
      <c r="R1174" s="272" t="s">
        <v>367</v>
      </c>
      <c r="S1174" s="272" t="s">
        <v>367</v>
      </c>
      <c r="T1174" s="272" t="s">
        <v>367</v>
      </c>
      <c r="U1174" s="272" t="s">
        <v>368</v>
      </c>
      <c r="V1174" s="272" t="s">
        <v>368</v>
      </c>
      <c r="W1174" s="272"/>
      <c r="X1174" s="272"/>
      <c r="Y1174" s="272"/>
      <c r="Z1174" s="272"/>
      <c r="AA1174" s="272"/>
      <c r="AB1174" s="272"/>
      <c r="AC1174" s="272"/>
      <c r="AD1174" s="272"/>
      <c r="AE1174" s="272"/>
      <c r="AF1174" s="272"/>
      <c r="AG1174" s="272"/>
      <c r="AH1174" s="272"/>
      <c r="AI1174" s="272"/>
      <c r="AJ1174" s="272"/>
      <c r="AK1174" s="272"/>
      <c r="AL1174" s="272"/>
      <c r="AM1174" s="272"/>
      <c r="AN1174" s="272"/>
      <c r="AO1174" s="272"/>
      <c r="AP1174" s="272"/>
      <c r="AQ1174" s="272"/>
    </row>
    <row r="1175" spans="1:43">
      <c r="A1175" s="272">
        <v>202710</v>
      </c>
      <c r="B1175" s="252" t="s">
        <v>81</v>
      </c>
      <c r="C1175" s="272" t="s">
        <v>366</v>
      </c>
      <c r="D1175" s="272" t="s">
        <v>367</v>
      </c>
      <c r="E1175" s="272" t="s">
        <v>368</v>
      </c>
      <c r="F1175" s="272" t="s">
        <v>367</v>
      </c>
      <c r="G1175" s="272" t="s">
        <v>366</v>
      </c>
      <c r="H1175" s="272" t="s">
        <v>367</v>
      </c>
      <c r="I1175" s="272" t="s">
        <v>367</v>
      </c>
      <c r="J1175" s="272" t="s">
        <v>367</v>
      </c>
      <c r="K1175" s="272" t="s">
        <v>367</v>
      </c>
      <c r="L1175" s="272" t="s">
        <v>368</v>
      </c>
      <c r="M1175" s="272" t="s">
        <v>366</v>
      </c>
      <c r="N1175" s="272" t="s">
        <v>368</v>
      </c>
      <c r="O1175" s="272" t="s">
        <v>366</v>
      </c>
      <c r="P1175" s="272" t="s">
        <v>366</v>
      </c>
      <c r="Q1175" s="272" t="s">
        <v>366</v>
      </c>
      <c r="R1175" s="272" t="s">
        <v>368</v>
      </c>
      <c r="S1175" s="272" t="s">
        <v>366</v>
      </c>
      <c r="T1175" s="272" t="s">
        <v>368</v>
      </c>
      <c r="U1175" s="272" t="s">
        <v>368</v>
      </c>
      <c r="V1175" s="272" t="s">
        <v>368</v>
      </c>
      <c r="W1175" s="272"/>
      <c r="X1175" s="272"/>
      <c r="Y1175" s="272"/>
      <c r="Z1175" s="272"/>
      <c r="AA1175" s="272"/>
      <c r="AB1175" s="272"/>
      <c r="AC1175" s="272"/>
      <c r="AD1175" s="272"/>
      <c r="AE1175" s="272"/>
      <c r="AF1175" s="272"/>
      <c r="AG1175" s="272"/>
      <c r="AH1175" s="272"/>
      <c r="AI1175" s="272"/>
      <c r="AJ1175" s="272"/>
      <c r="AK1175" s="272"/>
      <c r="AL1175" s="272"/>
      <c r="AM1175" s="272"/>
      <c r="AN1175" s="272"/>
      <c r="AO1175" s="272"/>
      <c r="AP1175" s="272"/>
      <c r="AQ1175" s="272"/>
    </row>
    <row r="1176" spans="1:43">
      <c r="A1176" s="272">
        <v>202700</v>
      </c>
      <c r="B1176" s="252" t="s">
        <v>81</v>
      </c>
      <c r="C1176" s="272" t="s">
        <v>368</v>
      </c>
      <c r="D1176" s="272" t="s">
        <v>368</v>
      </c>
      <c r="E1176" s="272" t="s">
        <v>368</v>
      </c>
      <c r="F1176" s="272" t="s">
        <v>367</v>
      </c>
      <c r="G1176" s="272" t="s">
        <v>366</v>
      </c>
      <c r="H1176" s="272" t="s">
        <v>368</v>
      </c>
      <c r="I1176" s="272" t="s">
        <v>368</v>
      </c>
      <c r="J1176" s="272" t="s">
        <v>366</v>
      </c>
      <c r="K1176" s="272" t="s">
        <v>366</v>
      </c>
      <c r="L1176" s="272" t="s">
        <v>368</v>
      </c>
      <c r="M1176" s="272" t="s">
        <v>368</v>
      </c>
      <c r="N1176" s="272" t="s">
        <v>368</v>
      </c>
      <c r="O1176" s="272" t="s">
        <v>368</v>
      </c>
      <c r="P1176" s="272" t="s">
        <v>366</v>
      </c>
      <c r="Q1176" s="272" t="s">
        <v>366</v>
      </c>
      <c r="R1176" s="272" t="s">
        <v>366</v>
      </c>
      <c r="S1176" s="272" t="s">
        <v>366</v>
      </c>
      <c r="T1176" s="272" t="s">
        <v>368</v>
      </c>
      <c r="U1176" s="272" t="s">
        <v>368</v>
      </c>
      <c r="V1176" s="272" t="s">
        <v>368</v>
      </c>
      <c r="W1176" s="272"/>
      <c r="X1176" s="272"/>
      <c r="Y1176" s="272"/>
      <c r="Z1176" s="272"/>
      <c r="AA1176" s="272"/>
      <c r="AB1176" s="272"/>
      <c r="AC1176" s="272"/>
      <c r="AD1176" s="272"/>
      <c r="AE1176" s="272"/>
      <c r="AF1176" s="272"/>
      <c r="AG1176" s="272"/>
      <c r="AH1176" s="272"/>
      <c r="AI1176" s="272"/>
      <c r="AJ1176" s="272"/>
      <c r="AK1176" s="272"/>
      <c r="AL1176" s="272"/>
      <c r="AM1176" s="272"/>
      <c r="AN1176" s="272"/>
      <c r="AO1176" s="272"/>
      <c r="AP1176" s="272"/>
      <c r="AQ1176" s="272"/>
    </row>
    <row r="1177" spans="1:43">
      <c r="A1177" s="272">
        <v>202690</v>
      </c>
      <c r="B1177" s="252" t="s">
        <v>81</v>
      </c>
      <c r="C1177" s="272" t="s">
        <v>366</v>
      </c>
      <c r="D1177" s="272" t="s">
        <v>367</v>
      </c>
      <c r="E1177" s="272" t="s">
        <v>366</v>
      </c>
      <c r="F1177" s="272" t="s">
        <v>367</v>
      </c>
      <c r="G1177" s="272" t="s">
        <v>368</v>
      </c>
      <c r="H1177" s="272" t="s">
        <v>367</v>
      </c>
      <c r="I1177" s="272" t="s">
        <v>366</v>
      </c>
      <c r="J1177" s="272" t="s">
        <v>366</v>
      </c>
      <c r="K1177" s="272" t="s">
        <v>368</v>
      </c>
      <c r="L1177" s="272" t="s">
        <v>367</v>
      </c>
      <c r="M1177" s="272" t="s">
        <v>366</v>
      </c>
      <c r="N1177" s="272" t="s">
        <v>366</v>
      </c>
      <c r="O1177" s="272" t="s">
        <v>366</v>
      </c>
      <c r="P1177" s="272" t="s">
        <v>367</v>
      </c>
      <c r="Q1177" s="272" t="s">
        <v>366</v>
      </c>
      <c r="R1177" s="272" t="s">
        <v>367</v>
      </c>
      <c r="S1177" s="272" t="s">
        <v>366</v>
      </c>
      <c r="T1177" s="272" t="s">
        <v>367</v>
      </c>
      <c r="U1177" s="272" t="s">
        <v>366</v>
      </c>
      <c r="V1177" s="272" t="s">
        <v>367</v>
      </c>
      <c r="W1177" s="272"/>
      <c r="X1177" s="272"/>
      <c r="Y1177" s="272"/>
      <c r="Z1177" s="272"/>
      <c r="AA1177" s="272"/>
      <c r="AB1177" s="272"/>
      <c r="AC1177" s="272"/>
      <c r="AD1177" s="272"/>
      <c r="AE1177" s="272"/>
      <c r="AF1177" s="272"/>
      <c r="AG1177" s="272"/>
      <c r="AH1177" s="272"/>
      <c r="AI1177" s="272"/>
      <c r="AJ1177" s="272"/>
      <c r="AK1177" s="272"/>
      <c r="AL1177" s="272"/>
      <c r="AM1177" s="272"/>
      <c r="AN1177" s="272"/>
      <c r="AO1177" s="272"/>
      <c r="AP1177" s="272"/>
      <c r="AQ1177" s="272"/>
    </row>
    <row r="1178" spans="1:43">
      <c r="A1178" s="272">
        <v>202638</v>
      </c>
      <c r="B1178" s="252" t="s">
        <v>81</v>
      </c>
      <c r="C1178" s="272" t="s">
        <v>366</v>
      </c>
      <c r="D1178" s="272" t="s">
        <v>367</v>
      </c>
      <c r="E1178" s="272" t="s">
        <v>367</v>
      </c>
      <c r="F1178" s="272" t="s">
        <v>367</v>
      </c>
      <c r="G1178" s="272" t="s">
        <v>367</v>
      </c>
      <c r="H1178" s="272" t="s">
        <v>367</v>
      </c>
      <c r="I1178" s="272" t="s">
        <v>367</v>
      </c>
      <c r="J1178" s="272" t="s">
        <v>366</v>
      </c>
      <c r="K1178" s="272" t="s">
        <v>367</v>
      </c>
      <c r="L1178" s="272" t="s">
        <v>367</v>
      </c>
      <c r="M1178" s="272" t="s">
        <v>366</v>
      </c>
      <c r="N1178" s="272" t="s">
        <v>368</v>
      </c>
      <c r="O1178" s="272" t="s">
        <v>368</v>
      </c>
      <c r="P1178" s="272" t="s">
        <v>367</v>
      </c>
      <c r="Q1178" s="272" t="s">
        <v>367</v>
      </c>
      <c r="R1178" s="272" t="s">
        <v>367</v>
      </c>
      <c r="S1178" s="272" t="s">
        <v>367</v>
      </c>
      <c r="T1178" s="272" t="s">
        <v>367</v>
      </c>
      <c r="U1178" s="272" t="s">
        <v>366</v>
      </c>
      <c r="V1178" s="272" t="s">
        <v>367</v>
      </c>
      <c r="W1178" s="272"/>
      <c r="X1178" s="272"/>
      <c r="Y1178" s="272"/>
      <c r="Z1178" s="272"/>
      <c r="AA1178" s="272"/>
      <c r="AB1178" s="272"/>
      <c r="AC1178" s="272"/>
      <c r="AD1178" s="272"/>
      <c r="AE1178" s="272"/>
      <c r="AF1178" s="272"/>
      <c r="AG1178" s="272"/>
      <c r="AH1178" s="272"/>
      <c r="AI1178" s="272"/>
      <c r="AJ1178" s="272"/>
      <c r="AK1178" s="272"/>
      <c r="AL1178" s="272"/>
      <c r="AM1178" s="272"/>
      <c r="AN1178" s="272"/>
      <c r="AO1178" s="272"/>
      <c r="AP1178" s="272"/>
      <c r="AQ1178" s="272"/>
    </row>
    <row r="1179" spans="1:43">
      <c r="A1179" s="272">
        <v>202504</v>
      </c>
      <c r="B1179" s="252" t="s">
        <v>81</v>
      </c>
      <c r="C1179" s="272" t="s">
        <v>367</v>
      </c>
      <c r="D1179" s="272" t="s">
        <v>368</v>
      </c>
      <c r="E1179" s="272" t="s">
        <v>367</v>
      </c>
      <c r="F1179" s="272" t="s">
        <v>367</v>
      </c>
      <c r="G1179" s="272" t="s">
        <v>367</v>
      </c>
      <c r="H1179" s="272" t="s">
        <v>367</v>
      </c>
      <c r="I1179" s="272" t="s">
        <v>368</v>
      </c>
      <c r="J1179" s="272" t="s">
        <v>367</v>
      </c>
      <c r="K1179" s="272" t="s">
        <v>366</v>
      </c>
      <c r="L1179" s="272" t="s">
        <v>367</v>
      </c>
      <c r="M1179" s="272" t="s">
        <v>368</v>
      </c>
      <c r="N1179" s="272" t="s">
        <v>367</v>
      </c>
      <c r="O1179" s="272" t="s">
        <v>368</v>
      </c>
      <c r="P1179" s="272" t="s">
        <v>367</v>
      </c>
      <c r="Q1179" s="272" t="s">
        <v>367</v>
      </c>
      <c r="R1179" s="272" t="s">
        <v>367</v>
      </c>
      <c r="S1179" s="272" t="s">
        <v>367</v>
      </c>
      <c r="T1179" s="272" t="s">
        <v>367</v>
      </c>
      <c r="U1179" s="272" t="s">
        <v>367</v>
      </c>
      <c r="V1179" s="272" t="s">
        <v>367</v>
      </c>
      <c r="W1179" s="272"/>
      <c r="X1179" s="272"/>
      <c r="Y1179" s="272"/>
      <c r="Z1179" s="272"/>
      <c r="AA1179" s="272"/>
      <c r="AB1179" s="272"/>
      <c r="AC1179" s="272"/>
      <c r="AD1179" s="272"/>
      <c r="AE1179" s="272"/>
      <c r="AF1179" s="272"/>
      <c r="AG1179" s="272"/>
      <c r="AH1179" s="272"/>
      <c r="AI1179" s="272"/>
      <c r="AJ1179" s="272"/>
      <c r="AK1179" s="272"/>
      <c r="AL1179" s="272"/>
      <c r="AM1179" s="272"/>
      <c r="AN1179" s="272"/>
      <c r="AO1179" s="272"/>
      <c r="AP1179" s="272"/>
      <c r="AQ1179" s="272"/>
    </row>
    <row r="1180" spans="1:43">
      <c r="A1180" s="272">
        <v>202416</v>
      </c>
      <c r="B1180" s="252" t="s">
        <v>81</v>
      </c>
      <c r="C1180" s="272" t="s">
        <v>366</v>
      </c>
      <c r="D1180" s="272" t="s">
        <v>366</v>
      </c>
      <c r="E1180" s="272" t="s">
        <v>366</v>
      </c>
      <c r="F1180" s="272" t="s">
        <v>367</v>
      </c>
      <c r="G1180" s="272" t="s">
        <v>366</v>
      </c>
      <c r="H1180" s="272" t="s">
        <v>367</v>
      </c>
      <c r="I1180" s="272" t="s">
        <v>368</v>
      </c>
      <c r="J1180" s="272" t="s">
        <v>368</v>
      </c>
      <c r="K1180" s="272" t="s">
        <v>368</v>
      </c>
      <c r="L1180" s="272" t="s">
        <v>367</v>
      </c>
      <c r="M1180" s="272" t="s">
        <v>366</v>
      </c>
      <c r="N1180" s="272" t="s">
        <v>366</v>
      </c>
      <c r="O1180" s="272" t="s">
        <v>366</v>
      </c>
      <c r="P1180" s="272" t="s">
        <v>366</v>
      </c>
      <c r="Q1180" s="272" t="s">
        <v>366</v>
      </c>
      <c r="R1180" s="272" t="s">
        <v>368</v>
      </c>
      <c r="S1180" s="272" t="s">
        <v>366</v>
      </c>
      <c r="T1180" s="272" t="s">
        <v>366</v>
      </c>
      <c r="U1180" s="272" t="s">
        <v>366</v>
      </c>
      <c r="V1180" s="272" t="s">
        <v>366</v>
      </c>
      <c r="W1180" s="272"/>
      <c r="X1180" s="272"/>
      <c r="Y1180" s="272"/>
      <c r="Z1180" s="272"/>
      <c r="AA1180" s="272"/>
      <c r="AB1180" s="272"/>
      <c r="AC1180" s="272"/>
      <c r="AD1180" s="272"/>
      <c r="AE1180" s="272"/>
      <c r="AF1180" s="272"/>
      <c r="AG1180" s="272"/>
      <c r="AH1180" s="272"/>
      <c r="AI1180" s="272"/>
      <c r="AJ1180" s="272"/>
      <c r="AK1180" s="272"/>
      <c r="AL1180" s="272"/>
      <c r="AM1180" s="272"/>
      <c r="AN1180" s="272"/>
      <c r="AO1180" s="272"/>
      <c r="AP1180" s="272"/>
      <c r="AQ1180" s="272"/>
    </row>
    <row r="1181" spans="1:43">
      <c r="A1181" s="272">
        <v>202357</v>
      </c>
      <c r="B1181" s="252" t="s">
        <v>81</v>
      </c>
      <c r="C1181" s="272" t="s">
        <v>367</v>
      </c>
      <c r="D1181" s="272" t="s">
        <v>367</v>
      </c>
      <c r="E1181" s="272" t="s">
        <v>367</v>
      </c>
      <c r="F1181" s="272" t="s">
        <v>367</v>
      </c>
      <c r="G1181" s="272" t="s">
        <v>368</v>
      </c>
      <c r="H1181" s="272" t="s">
        <v>368</v>
      </c>
      <c r="I1181" s="272" t="s">
        <v>367</v>
      </c>
      <c r="J1181" s="272" t="s">
        <v>367</v>
      </c>
      <c r="K1181" s="272" t="s">
        <v>367</v>
      </c>
      <c r="L1181" s="272" t="s">
        <v>367</v>
      </c>
      <c r="M1181" s="272" t="s">
        <v>366</v>
      </c>
      <c r="N1181" s="272" t="s">
        <v>366</v>
      </c>
      <c r="O1181" s="272" t="s">
        <v>366</v>
      </c>
      <c r="P1181" s="272" t="s">
        <v>367</v>
      </c>
      <c r="Q1181" s="272" t="s">
        <v>366</v>
      </c>
      <c r="R1181" s="272" t="s">
        <v>367</v>
      </c>
      <c r="S1181" s="272" t="s">
        <v>367</v>
      </c>
      <c r="T1181" s="272" t="s">
        <v>367</v>
      </c>
      <c r="U1181" s="272" t="s">
        <v>367</v>
      </c>
      <c r="V1181" s="272" t="s">
        <v>367</v>
      </c>
      <c r="W1181" s="272"/>
      <c r="X1181" s="272"/>
      <c r="Y1181" s="272"/>
      <c r="Z1181" s="272"/>
      <c r="AA1181" s="272"/>
      <c r="AB1181" s="272"/>
      <c r="AC1181" s="272"/>
      <c r="AD1181" s="272"/>
      <c r="AE1181" s="272"/>
      <c r="AF1181" s="272"/>
      <c r="AG1181" s="272"/>
      <c r="AH1181" s="272"/>
      <c r="AI1181" s="272"/>
      <c r="AJ1181" s="272"/>
      <c r="AK1181" s="272"/>
      <c r="AL1181" s="272"/>
      <c r="AM1181" s="272"/>
      <c r="AN1181" s="272"/>
      <c r="AO1181" s="272"/>
      <c r="AP1181" s="272"/>
      <c r="AQ1181" s="272"/>
    </row>
    <row r="1182" spans="1:43">
      <c r="A1182" s="272">
        <v>202348</v>
      </c>
      <c r="B1182" s="252" t="s">
        <v>81</v>
      </c>
      <c r="C1182" s="272" t="s">
        <v>367</v>
      </c>
      <c r="D1182" s="272" t="s">
        <v>367</v>
      </c>
      <c r="E1182" s="272" t="s">
        <v>367</v>
      </c>
      <c r="F1182" s="272" t="s">
        <v>367</v>
      </c>
      <c r="G1182" s="272" t="s">
        <v>367</v>
      </c>
      <c r="H1182" s="272" t="s">
        <v>367</v>
      </c>
      <c r="I1182" s="272" t="s">
        <v>366</v>
      </c>
      <c r="J1182" s="272" t="s">
        <v>367</v>
      </c>
      <c r="K1182" s="272" t="s">
        <v>367</v>
      </c>
      <c r="L1182" s="272" t="s">
        <v>367</v>
      </c>
      <c r="M1182" s="272" t="s">
        <v>368</v>
      </c>
      <c r="N1182" s="272" t="s">
        <v>368</v>
      </c>
      <c r="O1182" s="272" t="s">
        <v>368</v>
      </c>
      <c r="P1182" s="272" t="s">
        <v>367</v>
      </c>
      <c r="Q1182" s="272" t="s">
        <v>366</v>
      </c>
      <c r="R1182" s="272" t="s">
        <v>367</v>
      </c>
      <c r="S1182" s="272" t="s">
        <v>366</v>
      </c>
      <c r="T1182" s="272" t="s">
        <v>368</v>
      </c>
      <c r="U1182" s="272" t="s">
        <v>368</v>
      </c>
      <c r="V1182" s="272" t="s">
        <v>366</v>
      </c>
      <c r="W1182" s="272"/>
      <c r="X1182" s="272"/>
      <c r="Y1182" s="272"/>
      <c r="Z1182" s="272"/>
      <c r="AA1182" s="272"/>
      <c r="AB1182" s="272"/>
      <c r="AC1182" s="272"/>
      <c r="AD1182" s="272"/>
      <c r="AE1182" s="272"/>
      <c r="AF1182" s="272"/>
      <c r="AG1182" s="272"/>
      <c r="AH1182" s="272"/>
      <c r="AI1182" s="272"/>
      <c r="AJ1182" s="272"/>
      <c r="AK1182" s="272"/>
      <c r="AL1182" s="272"/>
      <c r="AM1182" s="272"/>
      <c r="AN1182" s="272"/>
      <c r="AO1182" s="272"/>
      <c r="AP1182" s="272"/>
      <c r="AQ1182" s="272"/>
    </row>
    <row r="1183" spans="1:43">
      <c r="A1183" s="272">
        <v>202312</v>
      </c>
      <c r="B1183" s="252" t="s">
        <v>81</v>
      </c>
      <c r="C1183" s="272" t="s">
        <v>366</v>
      </c>
      <c r="D1183" s="272" t="s">
        <v>367</v>
      </c>
      <c r="E1183" s="272" t="s">
        <v>367</v>
      </c>
      <c r="F1183" s="272" t="s">
        <v>367</v>
      </c>
      <c r="G1183" s="272" t="s">
        <v>367</v>
      </c>
      <c r="H1183" s="272" t="s">
        <v>367</v>
      </c>
      <c r="I1183" s="272" t="s">
        <v>367</v>
      </c>
      <c r="J1183" s="272" t="s">
        <v>366</v>
      </c>
      <c r="K1183" s="272" t="s">
        <v>367</v>
      </c>
      <c r="L1183" s="272" t="s">
        <v>367</v>
      </c>
      <c r="M1183" s="272" t="s">
        <v>366</v>
      </c>
      <c r="N1183" s="272" t="s">
        <v>366</v>
      </c>
      <c r="O1183" s="272" t="s">
        <v>367</v>
      </c>
      <c r="P1183" s="272" t="s">
        <v>368</v>
      </c>
      <c r="Q1183" s="272" t="s">
        <v>366</v>
      </c>
      <c r="R1183" s="272" t="s">
        <v>366</v>
      </c>
      <c r="S1183" s="272" t="s">
        <v>367</v>
      </c>
      <c r="T1183" s="272" t="s">
        <v>367</v>
      </c>
      <c r="U1183" s="272" t="s">
        <v>367</v>
      </c>
      <c r="V1183" s="272" t="s">
        <v>366</v>
      </c>
      <c r="W1183" s="272"/>
      <c r="X1183" s="272"/>
      <c r="Y1183" s="272"/>
      <c r="Z1183" s="272"/>
      <c r="AA1183" s="272"/>
      <c r="AB1183" s="272"/>
      <c r="AC1183" s="272"/>
      <c r="AD1183" s="272"/>
      <c r="AE1183" s="272"/>
      <c r="AF1183" s="272"/>
      <c r="AG1183" s="272"/>
      <c r="AH1183" s="272"/>
      <c r="AI1183" s="272"/>
      <c r="AJ1183" s="272"/>
      <c r="AK1183" s="272"/>
      <c r="AL1183" s="272"/>
      <c r="AM1183" s="272"/>
      <c r="AN1183" s="272"/>
      <c r="AO1183" s="272"/>
      <c r="AP1183" s="272"/>
      <c r="AQ1183" s="272"/>
    </row>
    <row r="1184" spans="1:43">
      <c r="A1184" s="272">
        <v>202241</v>
      </c>
      <c r="B1184" s="252" t="s">
        <v>81</v>
      </c>
      <c r="C1184" s="272" t="s">
        <v>367</v>
      </c>
      <c r="D1184" s="272" t="s">
        <v>367</v>
      </c>
      <c r="E1184" s="272" t="s">
        <v>367</v>
      </c>
      <c r="F1184" s="272" t="s">
        <v>367</v>
      </c>
      <c r="G1184" s="272" t="s">
        <v>367</v>
      </c>
      <c r="H1184" s="272" t="s">
        <v>367</v>
      </c>
      <c r="I1184" s="272" t="s">
        <v>367</v>
      </c>
      <c r="J1184" s="272" t="s">
        <v>366</v>
      </c>
      <c r="K1184" s="272" t="s">
        <v>367</v>
      </c>
      <c r="L1184" s="272" t="s">
        <v>367</v>
      </c>
      <c r="M1184" s="272" t="s">
        <v>366</v>
      </c>
      <c r="N1184" s="272" t="s">
        <v>367</v>
      </c>
      <c r="O1184" s="272" t="s">
        <v>367</v>
      </c>
      <c r="P1184" s="272" t="s">
        <v>367</v>
      </c>
      <c r="Q1184" s="272" t="s">
        <v>367</v>
      </c>
      <c r="R1184" s="272" t="s">
        <v>367</v>
      </c>
      <c r="S1184" s="272" t="s">
        <v>367</v>
      </c>
      <c r="T1184" s="272" t="s">
        <v>367</v>
      </c>
      <c r="U1184" s="272" t="s">
        <v>368</v>
      </c>
      <c r="V1184" s="272" t="s">
        <v>366</v>
      </c>
      <c r="W1184" s="272"/>
      <c r="X1184" s="272"/>
      <c r="Y1184" s="272"/>
      <c r="Z1184" s="272"/>
      <c r="AA1184" s="272"/>
      <c r="AB1184" s="272"/>
      <c r="AC1184" s="272"/>
      <c r="AD1184" s="272"/>
      <c r="AE1184" s="272"/>
      <c r="AF1184" s="272"/>
      <c r="AG1184" s="272"/>
      <c r="AH1184" s="272"/>
      <c r="AI1184" s="272"/>
      <c r="AJ1184" s="272"/>
      <c r="AK1184" s="272"/>
      <c r="AL1184" s="272"/>
      <c r="AM1184" s="272"/>
      <c r="AN1184" s="272"/>
      <c r="AO1184" s="272"/>
      <c r="AP1184" s="272"/>
      <c r="AQ1184" s="272"/>
    </row>
    <row r="1185" spans="1:43">
      <c r="A1185" s="272">
        <v>202123</v>
      </c>
      <c r="B1185" s="252" t="s">
        <v>81</v>
      </c>
      <c r="C1185" s="272" t="s">
        <v>368</v>
      </c>
      <c r="D1185" s="272" t="s">
        <v>367</v>
      </c>
      <c r="E1185" s="272" t="s">
        <v>367</v>
      </c>
      <c r="F1185" s="272" t="s">
        <v>367</v>
      </c>
      <c r="G1185" s="272" t="s">
        <v>367</v>
      </c>
      <c r="H1185" s="272" t="s">
        <v>367</v>
      </c>
      <c r="I1185" s="272" t="s">
        <v>367</v>
      </c>
      <c r="J1185" s="272" t="s">
        <v>367</v>
      </c>
      <c r="K1185" s="272" t="s">
        <v>367</v>
      </c>
      <c r="L1185" s="272" t="s">
        <v>367</v>
      </c>
      <c r="M1185" s="272" t="s">
        <v>368</v>
      </c>
      <c r="N1185" s="272" t="s">
        <v>366</v>
      </c>
      <c r="O1185" s="272" t="s">
        <v>367</v>
      </c>
      <c r="P1185" s="272" t="s">
        <v>367</v>
      </c>
      <c r="Q1185" s="272" t="s">
        <v>367</v>
      </c>
      <c r="R1185" s="272" t="s">
        <v>367</v>
      </c>
      <c r="S1185" s="272" t="s">
        <v>366</v>
      </c>
      <c r="T1185" s="272" t="s">
        <v>367</v>
      </c>
      <c r="U1185" s="272" t="s">
        <v>366</v>
      </c>
      <c r="V1185" s="272" t="s">
        <v>366</v>
      </c>
      <c r="W1185" s="272"/>
      <c r="X1185" s="272"/>
      <c r="Y1185" s="272"/>
      <c r="Z1185" s="272"/>
      <c r="AA1185" s="272"/>
      <c r="AB1185" s="272"/>
      <c r="AC1185" s="272"/>
      <c r="AD1185" s="272"/>
      <c r="AE1185" s="272"/>
      <c r="AF1185" s="272"/>
      <c r="AG1185" s="272"/>
      <c r="AH1185" s="272"/>
      <c r="AI1185" s="272"/>
      <c r="AJ1185" s="272"/>
      <c r="AK1185" s="272"/>
      <c r="AL1185" s="272"/>
      <c r="AM1185" s="272"/>
      <c r="AN1185" s="272"/>
      <c r="AO1185" s="272"/>
      <c r="AP1185" s="272"/>
      <c r="AQ1185" s="272"/>
    </row>
    <row r="1186" spans="1:43">
      <c r="A1186" s="272">
        <v>201789</v>
      </c>
      <c r="B1186" s="252" t="s">
        <v>81</v>
      </c>
      <c r="C1186" s="272" t="s">
        <v>367</v>
      </c>
      <c r="D1186" s="272" t="s">
        <v>367</v>
      </c>
      <c r="E1186" s="272" t="s">
        <v>367</v>
      </c>
      <c r="F1186" s="272" t="s">
        <v>367</v>
      </c>
      <c r="G1186" s="272" t="s">
        <v>367</v>
      </c>
      <c r="H1186" s="272" t="s">
        <v>367</v>
      </c>
      <c r="I1186" s="272" t="s">
        <v>367</v>
      </c>
      <c r="J1186" s="272" t="s">
        <v>366</v>
      </c>
      <c r="K1186" s="272" t="s">
        <v>367</v>
      </c>
      <c r="L1186" s="272" t="s">
        <v>366</v>
      </c>
      <c r="M1186" s="272" t="s">
        <v>368</v>
      </c>
      <c r="N1186" s="272" t="s">
        <v>367</v>
      </c>
      <c r="O1186" s="272" t="s">
        <v>367</v>
      </c>
      <c r="P1186" s="272" t="s">
        <v>367</v>
      </c>
      <c r="Q1186" s="272" t="s">
        <v>367</v>
      </c>
      <c r="R1186" s="272" t="s">
        <v>367</v>
      </c>
      <c r="S1186" s="272" t="s">
        <v>368</v>
      </c>
      <c r="T1186" s="272" t="s">
        <v>367</v>
      </c>
      <c r="U1186" s="272" t="s">
        <v>367</v>
      </c>
      <c r="V1186" s="272" t="s">
        <v>368</v>
      </c>
      <c r="W1186" s="272"/>
      <c r="X1186" s="272"/>
      <c r="Y1186" s="272"/>
      <c r="Z1186" s="272"/>
      <c r="AA1186" s="272"/>
      <c r="AB1186" s="272"/>
      <c r="AC1186" s="272"/>
      <c r="AD1186" s="272"/>
      <c r="AE1186" s="272"/>
      <c r="AF1186" s="272"/>
      <c r="AG1186" s="272"/>
      <c r="AH1186" s="272"/>
      <c r="AI1186" s="272"/>
      <c r="AJ1186" s="272"/>
      <c r="AK1186" s="272"/>
      <c r="AL1186" s="272"/>
      <c r="AM1186" s="272"/>
      <c r="AN1186" s="272"/>
      <c r="AO1186" s="272"/>
      <c r="AP1186" s="272"/>
      <c r="AQ1186" s="272"/>
    </row>
    <row r="1187" spans="1:43">
      <c r="A1187" s="272">
        <v>201749</v>
      </c>
      <c r="B1187" s="252" t="s">
        <v>81</v>
      </c>
      <c r="C1187" s="272" t="s">
        <v>367</v>
      </c>
      <c r="D1187" s="272" t="s">
        <v>367</v>
      </c>
      <c r="E1187" s="272" t="s">
        <v>367</v>
      </c>
      <c r="F1187" s="272" t="s">
        <v>367</v>
      </c>
      <c r="G1187" s="272" t="s">
        <v>367</v>
      </c>
      <c r="H1187" s="272" t="s">
        <v>366</v>
      </c>
      <c r="I1187" s="272" t="s">
        <v>367</v>
      </c>
      <c r="J1187" s="272" t="s">
        <v>367</v>
      </c>
      <c r="K1187" s="272" t="s">
        <v>367</v>
      </c>
      <c r="L1187" s="272" t="s">
        <v>367</v>
      </c>
      <c r="M1187" s="272" t="s">
        <v>367</v>
      </c>
      <c r="N1187" s="272" t="s">
        <v>367</v>
      </c>
      <c r="O1187" s="272" t="s">
        <v>367</v>
      </c>
      <c r="P1187" s="272" t="s">
        <v>366</v>
      </c>
      <c r="Q1187" s="272" t="s">
        <v>366</v>
      </c>
      <c r="R1187" s="272" t="s">
        <v>366</v>
      </c>
      <c r="S1187" s="272" t="s">
        <v>366</v>
      </c>
      <c r="T1187" s="272" t="s">
        <v>367</v>
      </c>
      <c r="U1187" s="272" t="s">
        <v>367</v>
      </c>
      <c r="V1187" s="272" t="s">
        <v>367</v>
      </c>
      <c r="W1187" s="272"/>
      <c r="X1187" s="272"/>
      <c r="Y1187" s="272"/>
      <c r="Z1187" s="272"/>
      <c r="AA1187" s="272"/>
      <c r="AB1187" s="272"/>
      <c r="AC1187" s="272"/>
      <c r="AD1187" s="272"/>
      <c r="AE1187" s="272"/>
      <c r="AF1187" s="272"/>
      <c r="AG1187" s="272"/>
      <c r="AH1187" s="272"/>
      <c r="AI1187" s="272"/>
      <c r="AJ1187" s="272"/>
      <c r="AK1187" s="272"/>
      <c r="AL1187" s="272"/>
      <c r="AM1187" s="272"/>
      <c r="AN1187" s="272"/>
      <c r="AO1187" s="272"/>
      <c r="AP1187" s="272"/>
      <c r="AQ1187" s="272"/>
    </row>
    <row r="1188" spans="1:43">
      <c r="A1188" s="272">
        <v>201747</v>
      </c>
      <c r="B1188" s="252" t="s">
        <v>81</v>
      </c>
      <c r="C1188" s="272" t="s">
        <v>367</v>
      </c>
      <c r="D1188" s="272" t="s">
        <v>367</v>
      </c>
      <c r="E1188" s="272" t="s">
        <v>367</v>
      </c>
      <c r="F1188" s="272" t="s">
        <v>367</v>
      </c>
      <c r="G1188" s="272" t="s">
        <v>367</v>
      </c>
      <c r="H1188" s="272" t="s">
        <v>367</v>
      </c>
      <c r="I1188" s="272" t="s">
        <v>367</v>
      </c>
      <c r="J1188" s="272" t="s">
        <v>367</v>
      </c>
      <c r="K1188" s="272" t="s">
        <v>367</v>
      </c>
      <c r="L1188" s="272" t="s">
        <v>367</v>
      </c>
      <c r="M1188" s="272" t="s">
        <v>367</v>
      </c>
      <c r="N1188" s="272" t="s">
        <v>367</v>
      </c>
      <c r="O1188" s="272" t="s">
        <v>367</v>
      </c>
      <c r="P1188" s="272" t="s">
        <v>367</v>
      </c>
      <c r="Q1188" s="272" t="s">
        <v>367</v>
      </c>
      <c r="R1188" s="272" t="s">
        <v>367</v>
      </c>
      <c r="S1188" s="272" t="s">
        <v>367</v>
      </c>
      <c r="T1188" s="272" t="s">
        <v>367</v>
      </c>
      <c r="U1188" s="272" t="s">
        <v>367</v>
      </c>
      <c r="V1188" s="272" t="s">
        <v>367</v>
      </c>
      <c r="W1188" s="272"/>
      <c r="X1188" s="272"/>
      <c r="Y1188" s="272"/>
      <c r="Z1188" s="272"/>
      <c r="AA1188" s="272"/>
      <c r="AB1188" s="272"/>
      <c r="AC1188" s="272"/>
      <c r="AD1188" s="272"/>
      <c r="AE1188" s="272"/>
      <c r="AF1188" s="272"/>
      <c r="AG1188" s="272"/>
      <c r="AH1188" s="272"/>
      <c r="AI1188" s="272"/>
      <c r="AJ1188" s="272"/>
      <c r="AK1188" s="272"/>
      <c r="AL1188" s="272"/>
      <c r="AM1188" s="272"/>
      <c r="AN1188" s="272"/>
      <c r="AO1188" s="272"/>
      <c r="AP1188" s="272"/>
      <c r="AQ1188" s="272"/>
    </row>
    <row r="1189" spans="1:43">
      <c r="A1189" s="272">
        <v>201696</v>
      </c>
      <c r="B1189" s="252" t="s">
        <v>81</v>
      </c>
      <c r="C1189" s="272" t="s">
        <v>367</v>
      </c>
      <c r="D1189" s="272" t="s">
        <v>367</v>
      </c>
      <c r="E1189" s="272" t="s">
        <v>367</v>
      </c>
      <c r="F1189" s="272" t="s">
        <v>367</v>
      </c>
      <c r="G1189" s="272" t="s">
        <v>367</v>
      </c>
      <c r="H1189" s="272" t="s">
        <v>367</v>
      </c>
      <c r="I1189" s="272" t="s">
        <v>367</v>
      </c>
      <c r="J1189" s="272" t="s">
        <v>367</v>
      </c>
      <c r="K1189" s="272" t="s">
        <v>367</v>
      </c>
      <c r="L1189" s="272" t="s">
        <v>367</v>
      </c>
      <c r="M1189" s="272" t="s">
        <v>367</v>
      </c>
      <c r="N1189" s="272" t="s">
        <v>368</v>
      </c>
      <c r="O1189" s="272" t="s">
        <v>367</v>
      </c>
      <c r="P1189" s="272" t="s">
        <v>367</v>
      </c>
      <c r="Q1189" s="272" t="s">
        <v>366</v>
      </c>
      <c r="R1189" s="272" t="s">
        <v>367</v>
      </c>
      <c r="S1189" s="272" t="s">
        <v>366</v>
      </c>
      <c r="T1189" s="272" t="s">
        <v>367</v>
      </c>
      <c r="U1189" s="272" t="s">
        <v>367</v>
      </c>
      <c r="V1189" s="272" t="s">
        <v>366</v>
      </c>
      <c r="W1189" s="272"/>
      <c r="X1189" s="272"/>
      <c r="Y1189" s="272"/>
      <c r="Z1189" s="272"/>
      <c r="AA1189" s="272"/>
      <c r="AB1189" s="272"/>
      <c r="AC1189" s="272"/>
      <c r="AD1189" s="272"/>
      <c r="AE1189" s="272"/>
      <c r="AF1189" s="272"/>
      <c r="AG1189" s="272"/>
      <c r="AH1189" s="272"/>
      <c r="AI1189" s="272"/>
      <c r="AJ1189" s="272"/>
      <c r="AK1189" s="272"/>
      <c r="AL1189" s="272"/>
      <c r="AM1189" s="272"/>
      <c r="AN1189" s="272"/>
      <c r="AO1189" s="272"/>
      <c r="AP1189" s="272"/>
      <c r="AQ1189" s="272"/>
    </row>
    <row r="1190" spans="1:43">
      <c r="A1190" s="272">
        <v>201627</v>
      </c>
      <c r="B1190" s="252" t="s">
        <v>81</v>
      </c>
      <c r="C1190" s="272" t="s">
        <v>367</v>
      </c>
      <c r="D1190" s="272" t="s">
        <v>367</v>
      </c>
      <c r="E1190" s="272" t="s">
        <v>367</v>
      </c>
      <c r="F1190" s="272" t="s">
        <v>367</v>
      </c>
      <c r="G1190" s="272" t="s">
        <v>366</v>
      </c>
      <c r="H1190" s="272" t="s">
        <v>367</v>
      </c>
      <c r="I1190" s="272" t="s">
        <v>367</v>
      </c>
      <c r="J1190" s="272" t="s">
        <v>367</v>
      </c>
      <c r="K1190" s="272" t="s">
        <v>367</v>
      </c>
      <c r="L1190" s="272" t="s">
        <v>367</v>
      </c>
      <c r="M1190" s="272" t="s">
        <v>367</v>
      </c>
      <c r="N1190" s="272" t="s">
        <v>368</v>
      </c>
      <c r="O1190" s="272" t="s">
        <v>366</v>
      </c>
      <c r="P1190" s="272" t="s">
        <v>367</v>
      </c>
      <c r="Q1190" s="272" t="s">
        <v>368</v>
      </c>
      <c r="R1190" s="272" t="s">
        <v>367</v>
      </c>
      <c r="S1190" s="272" t="s">
        <v>366</v>
      </c>
      <c r="T1190" s="272" t="s">
        <v>368</v>
      </c>
      <c r="U1190" s="272" t="s">
        <v>367</v>
      </c>
      <c r="V1190" s="272" t="s">
        <v>368</v>
      </c>
      <c r="W1190" s="272"/>
      <c r="X1190" s="272"/>
      <c r="Y1190" s="272"/>
      <c r="Z1190" s="272"/>
      <c r="AA1190" s="272"/>
      <c r="AB1190" s="272"/>
      <c r="AC1190" s="272"/>
      <c r="AD1190" s="272"/>
      <c r="AE1190" s="272"/>
      <c r="AF1190" s="272"/>
      <c r="AG1190" s="272"/>
      <c r="AH1190" s="272"/>
      <c r="AI1190" s="272"/>
      <c r="AJ1190" s="272"/>
      <c r="AK1190" s="272"/>
      <c r="AL1190" s="272"/>
      <c r="AM1190" s="272"/>
      <c r="AN1190" s="272"/>
      <c r="AO1190" s="272"/>
      <c r="AP1190" s="272"/>
      <c r="AQ1190" s="272"/>
    </row>
    <row r="1191" spans="1:43">
      <c r="A1191" s="272">
        <v>201556</v>
      </c>
      <c r="B1191" s="252" t="s">
        <v>81</v>
      </c>
      <c r="C1191" s="272" t="s">
        <v>367</v>
      </c>
      <c r="D1191" s="272" t="s">
        <v>367</v>
      </c>
      <c r="E1191" s="272" t="s">
        <v>367</v>
      </c>
      <c r="F1191" s="272" t="s">
        <v>367</v>
      </c>
      <c r="G1191" s="272" t="s">
        <v>367</v>
      </c>
      <c r="H1191" s="272" t="s">
        <v>367</v>
      </c>
      <c r="I1191" s="272" t="s">
        <v>367</v>
      </c>
      <c r="J1191" s="272" t="s">
        <v>366</v>
      </c>
      <c r="K1191" s="272" t="s">
        <v>367</v>
      </c>
      <c r="L1191" s="272" t="s">
        <v>367</v>
      </c>
      <c r="M1191" s="272" t="s">
        <v>366</v>
      </c>
      <c r="N1191" s="272" t="s">
        <v>366</v>
      </c>
      <c r="O1191" s="272" t="s">
        <v>367</v>
      </c>
      <c r="P1191" s="272" t="s">
        <v>366</v>
      </c>
      <c r="Q1191" s="272" t="s">
        <v>366</v>
      </c>
      <c r="R1191" s="272" t="s">
        <v>366</v>
      </c>
      <c r="S1191" s="272" t="s">
        <v>366</v>
      </c>
      <c r="T1191" s="272" t="s">
        <v>366</v>
      </c>
      <c r="U1191" s="272" t="s">
        <v>366</v>
      </c>
      <c r="V1191" s="272" t="s">
        <v>366</v>
      </c>
      <c r="W1191" s="272"/>
      <c r="X1191" s="272"/>
      <c r="Y1191" s="272"/>
      <c r="Z1191" s="272"/>
      <c r="AA1191" s="272"/>
      <c r="AB1191" s="272"/>
      <c r="AC1191" s="272"/>
      <c r="AD1191" s="272"/>
      <c r="AE1191" s="272"/>
      <c r="AF1191" s="272"/>
      <c r="AG1191" s="272"/>
      <c r="AH1191" s="272"/>
      <c r="AI1191" s="272"/>
      <c r="AJ1191" s="272"/>
      <c r="AK1191" s="272"/>
      <c r="AL1191" s="272"/>
      <c r="AM1191" s="272"/>
      <c r="AN1191" s="272"/>
      <c r="AO1191" s="272"/>
      <c r="AP1191" s="272"/>
      <c r="AQ1191" s="272"/>
    </row>
    <row r="1192" spans="1:43">
      <c r="A1192" s="272">
        <v>201554</v>
      </c>
      <c r="B1192" s="252" t="s">
        <v>81</v>
      </c>
      <c r="C1192" s="272" t="s">
        <v>367</v>
      </c>
      <c r="D1192" s="272" t="s">
        <v>367</v>
      </c>
      <c r="E1192" s="272" t="s">
        <v>367</v>
      </c>
      <c r="F1192" s="272" t="s">
        <v>367</v>
      </c>
      <c r="G1192" s="272" t="s">
        <v>367</v>
      </c>
      <c r="H1192" s="272" t="s">
        <v>367</v>
      </c>
      <c r="I1192" s="272" t="s">
        <v>367</v>
      </c>
      <c r="J1192" s="272" t="s">
        <v>367</v>
      </c>
      <c r="K1192" s="272" t="s">
        <v>367</v>
      </c>
      <c r="L1192" s="272" t="s">
        <v>367</v>
      </c>
      <c r="M1192" s="272" t="s">
        <v>367</v>
      </c>
      <c r="N1192" s="272" t="s">
        <v>367</v>
      </c>
      <c r="O1192" s="272" t="s">
        <v>367</v>
      </c>
      <c r="P1192" s="272" t="s">
        <v>367</v>
      </c>
      <c r="Q1192" s="272" t="s">
        <v>367</v>
      </c>
      <c r="R1192" s="272" t="s">
        <v>367</v>
      </c>
      <c r="S1192" s="272" t="s">
        <v>367</v>
      </c>
      <c r="T1192" s="272" t="s">
        <v>367</v>
      </c>
      <c r="U1192" s="272" t="s">
        <v>367</v>
      </c>
      <c r="V1192" s="272" t="s">
        <v>367</v>
      </c>
      <c r="W1192" s="272"/>
      <c r="X1192" s="272"/>
      <c r="Y1192" s="272"/>
      <c r="Z1192" s="272"/>
      <c r="AA1192" s="272"/>
      <c r="AB1192" s="272"/>
      <c r="AC1192" s="272"/>
      <c r="AD1192" s="272"/>
      <c r="AE1192" s="272"/>
      <c r="AF1192" s="272"/>
      <c r="AG1192" s="272"/>
      <c r="AH1192" s="272"/>
      <c r="AI1192" s="272"/>
      <c r="AJ1192" s="272"/>
      <c r="AK1192" s="272"/>
      <c r="AL1192" s="272"/>
      <c r="AM1192" s="272"/>
      <c r="AN1192" s="272"/>
      <c r="AO1192" s="272"/>
      <c r="AP1192" s="272"/>
      <c r="AQ1192" s="272"/>
    </row>
    <row r="1193" spans="1:43">
      <c r="A1193" s="272">
        <v>201398</v>
      </c>
      <c r="B1193" s="252" t="s">
        <v>81</v>
      </c>
      <c r="C1193" s="272" t="s">
        <v>367</v>
      </c>
      <c r="D1193" s="272" t="s">
        <v>367</v>
      </c>
      <c r="E1193" s="272" t="s">
        <v>367</v>
      </c>
      <c r="F1193" s="272" t="s">
        <v>367</v>
      </c>
      <c r="G1193" s="272" t="s">
        <v>366</v>
      </c>
      <c r="H1193" s="272" t="s">
        <v>367</v>
      </c>
      <c r="I1193" s="272" t="s">
        <v>367</v>
      </c>
      <c r="J1193" s="272" t="s">
        <v>367</v>
      </c>
      <c r="K1193" s="272" t="s">
        <v>367</v>
      </c>
      <c r="L1193" s="272" t="s">
        <v>367</v>
      </c>
      <c r="M1193" s="272" t="s">
        <v>367</v>
      </c>
      <c r="N1193" s="272" t="s">
        <v>367</v>
      </c>
      <c r="O1193" s="272" t="s">
        <v>367</v>
      </c>
      <c r="P1193" s="272" t="s">
        <v>366</v>
      </c>
      <c r="Q1193" s="272" t="s">
        <v>366</v>
      </c>
      <c r="R1193" s="272" t="s">
        <v>367</v>
      </c>
      <c r="S1193" s="272" t="s">
        <v>366</v>
      </c>
      <c r="T1193" s="272" t="s">
        <v>366</v>
      </c>
      <c r="U1193" s="272" t="s">
        <v>366</v>
      </c>
      <c r="V1193" s="272" t="s">
        <v>366</v>
      </c>
      <c r="W1193" s="272"/>
      <c r="X1193" s="272"/>
      <c r="Y1193" s="272"/>
      <c r="Z1193" s="272"/>
      <c r="AA1193" s="272"/>
      <c r="AB1193" s="272"/>
      <c r="AC1193" s="272"/>
      <c r="AD1193" s="272"/>
      <c r="AE1193" s="272"/>
      <c r="AF1193" s="272"/>
      <c r="AG1193" s="272"/>
      <c r="AH1193" s="272"/>
      <c r="AI1193" s="272"/>
      <c r="AJ1193" s="272"/>
      <c r="AK1193" s="272"/>
      <c r="AL1193" s="272"/>
      <c r="AM1193" s="272"/>
      <c r="AN1193" s="272"/>
      <c r="AO1193" s="272"/>
      <c r="AP1193" s="272"/>
      <c r="AQ1193" s="272"/>
    </row>
    <row r="1194" spans="1:43">
      <c r="A1194" s="272">
        <v>201361</v>
      </c>
      <c r="B1194" s="252" t="s">
        <v>81</v>
      </c>
      <c r="C1194" s="272" t="s">
        <v>367</v>
      </c>
      <c r="D1194" s="272" t="s">
        <v>367</v>
      </c>
      <c r="E1194" s="272" t="s">
        <v>367</v>
      </c>
      <c r="F1194" s="272" t="s">
        <v>367</v>
      </c>
      <c r="G1194" s="272" t="s">
        <v>366</v>
      </c>
      <c r="H1194" s="272" t="s">
        <v>366</v>
      </c>
      <c r="I1194" s="272" t="s">
        <v>367</v>
      </c>
      <c r="J1194" s="272" t="s">
        <v>367</v>
      </c>
      <c r="K1194" s="272" t="s">
        <v>367</v>
      </c>
      <c r="L1194" s="272" t="s">
        <v>367</v>
      </c>
      <c r="M1194" s="272" t="s">
        <v>367</v>
      </c>
      <c r="N1194" s="272" t="s">
        <v>367</v>
      </c>
      <c r="O1194" s="272" t="s">
        <v>367</v>
      </c>
      <c r="P1194" s="272" t="s">
        <v>366</v>
      </c>
      <c r="Q1194" s="272" t="s">
        <v>367</v>
      </c>
      <c r="R1194" s="272" t="s">
        <v>366</v>
      </c>
      <c r="S1194" s="272" t="s">
        <v>367</v>
      </c>
      <c r="T1194" s="272" t="s">
        <v>367</v>
      </c>
      <c r="U1194" s="272" t="s">
        <v>367</v>
      </c>
      <c r="V1194" s="272" t="s">
        <v>366</v>
      </c>
      <c r="W1194" s="272"/>
      <c r="X1194" s="272"/>
      <c r="Y1194" s="272"/>
      <c r="Z1194" s="272"/>
      <c r="AA1194" s="272"/>
      <c r="AB1194" s="272"/>
      <c r="AC1194" s="272"/>
      <c r="AD1194" s="272"/>
      <c r="AE1194" s="272"/>
      <c r="AF1194" s="272"/>
      <c r="AG1194" s="272"/>
      <c r="AH1194" s="272"/>
      <c r="AI1194" s="272"/>
      <c r="AJ1194" s="272"/>
      <c r="AK1194" s="272"/>
      <c r="AL1194" s="272"/>
      <c r="AM1194" s="272"/>
      <c r="AN1194" s="272"/>
      <c r="AO1194" s="272"/>
      <c r="AP1194" s="272"/>
      <c r="AQ1194" s="272"/>
    </row>
    <row r="1195" spans="1:43">
      <c r="A1195" s="272">
        <v>201321</v>
      </c>
      <c r="B1195" s="252" t="s">
        <v>81</v>
      </c>
      <c r="C1195" s="272" t="s">
        <v>367</v>
      </c>
      <c r="D1195" s="272" t="s">
        <v>367</v>
      </c>
      <c r="E1195" s="272" t="s">
        <v>367</v>
      </c>
      <c r="F1195" s="272" t="s">
        <v>367</v>
      </c>
      <c r="G1195" s="272" t="s">
        <v>367</v>
      </c>
      <c r="H1195" s="272" t="s">
        <v>368</v>
      </c>
      <c r="I1195" s="272" t="s">
        <v>367</v>
      </c>
      <c r="J1195" s="272" t="s">
        <v>366</v>
      </c>
      <c r="K1195" s="272" t="s">
        <v>367</v>
      </c>
      <c r="L1195" s="272" t="s">
        <v>367</v>
      </c>
      <c r="M1195" s="272" t="s">
        <v>366</v>
      </c>
      <c r="N1195" s="272" t="s">
        <v>366</v>
      </c>
      <c r="O1195" s="272" t="s">
        <v>366</v>
      </c>
      <c r="P1195" s="272" t="s">
        <v>367</v>
      </c>
      <c r="Q1195" s="272" t="s">
        <v>366</v>
      </c>
      <c r="R1195" s="272" t="s">
        <v>368</v>
      </c>
      <c r="S1195" s="272" t="s">
        <v>366</v>
      </c>
      <c r="T1195" s="272" t="s">
        <v>366</v>
      </c>
      <c r="U1195" s="272" t="s">
        <v>366</v>
      </c>
      <c r="V1195" s="272" t="s">
        <v>367</v>
      </c>
      <c r="W1195" s="272"/>
      <c r="X1195" s="272"/>
      <c r="Y1195" s="272"/>
      <c r="Z1195" s="272"/>
      <c r="AA1195" s="272"/>
      <c r="AB1195" s="272"/>
      <c r="AC1195" s="272"/>
      <c r="AD1195" s="272"/>
      <c r="AE1195" s="272"/>
      <c r="AF1195" s="272"/>
      <c r="AG1195" s="272"/>
      <c r="AH1195" s="272"/>
      <c r="AI1195" s="272"/>
      <c r="AJ1195" s="272"/>
      <c r="AK1195" s="272"/>
      <c r="AL1195" s="272"/>
      <c r="AM1195" s="272"/>
      <c r="AN1195" s="272"/>
      <c r="AO1195" s="272"/>
      <c r="AP1195" s="272"/>
      <c r="AQ1195" s="272"/>
    </row>
    <row r="1196" spans="1:43">
      <c r="A1196" s="272">
        <v>201270</v>
      </c>
      <c r="B1196" s="252" t="s">
        <v>81</v>
      </c>
      <c r="C1196" s="272" t="s">
        <v>367</v>
      </c>
      <c r="D1196" s="272" t="s">
        <v>367</v>
      </c>
      <c r="E1196" s="272" t="s">
        <v>367</v>
      </c>
      <c r="F1196" s="272" t="s">
        <v>367</v>
      </c>
      <c r="G1196" s="272" t="s">
        <v>366</v>
      </c>
      <c r="H1196" s="272" t="s">
        <v>366</v>
      </c>
      <c r="I1196" s="272" t="s">
        <v>367</v>
      </c>
      <c r="J1196" s="272" t="s">
        <v>367</v>
      </c>
      <c r="K1196" s="272" t="s">
        <v>367</v>
      </c>
      <c r="L1196" s="272" t="s">
        <v>367</v>
      </c>
      <c r="M1196" s="272" t="s">
        <v>366</v>
      </c>
      <c r="N1196" s="272" t="s">
        <v>368</v>
      </c>
      <c r="O1196" s="272" t="s">
        <v>367</v>
      </c>
      <c r="P1196" s="272" t="s">
        <v>367</v>
      </c>
      <c r="Q1196" s="272" t="s">
        <v>366</v>
      </c>
      <c r="R1196" s="272" t="s">
        <v>367</v>
      </c>
      <c r="S1196" s="272" t="s">
        <v>366</v>
      </c>
      <c r="T1196" s="272" t="s">
        <v>368</v>
      </c>
      <c r="U1196" s="272" t="s">
        <v>368</v>
      </c>
      <c r="V1196" s="272" t="s">
        <v>366</v>
      </c>
      <c r="W1196" s="272"/>
      <c r="X1196" s="272"/>
      <c r="Y1196" s="272"/>
      <c r="Z1196" s="272"/>
      <c r="AA1196" s="272"/>
      <c r="AB1196" s="272"/>
      <c r="AC1196" s="272"/>
      <c r="AD1196" s="272"/>
      <c r="AE1196" s="272"/>
      <c r="AF1196" s="272"/>
      <c r="AG1196" s="272"/>
      <c r="AH1196" s="272"/>
      <c r="AI1196" s="272"/>
      <c r="AJ1196" s="272"/>
      <c r="AK1196" s="272"/>
      <c r="AL1196" s="272"/>
      <c r="AM1196" s="272"/>
      <c r="AN1196" s="272"/>
      <c r="AO1196" s="272"/>
      <c r="AP1196" s="272"/>
      <c r="AQ1196" s="272"/>
    </row>
    <row r="1197" spans="1:43">
      <c r="A1197" s="272">
        <v>201166</v>
      </c>
      <c r="B1197" s="252" t="s">
        <v>81</v>
      </c>
      <c r="C1197" s="272" t="s">
        <v>367</v>
      </c>
      <c r="D1197" s="272" t="s">
        <v>367</v>
      </c>
      <c r="E1197" s="272" t="s">
        <v>367</v>
      </c>
      <c r="F1197" s="272" t="s">
        <v>367</v>
      </c>
      <c r="G1197" s="272" t="s">
        <v>367</v>
      </c>
      <c r="H1197" s="272" t="s">
        <v>367</v>
      </c>
      <c r="I1197" s="272" t="s">
        <v>367</v>
      </c>
      <c r="J1197" s="272" t="s">
        <v>367</v>
      </c>
      <c r="K1197" s="272" t="s">
        <v>368</v>
      </c>
      <c r="L1197" s="272" t="s">
        <v>367</v>
      </c>
      <c r="M1197" s="272" t="s">
        <v>366</v>
      </c>
      <c r="N1197" s="272" t="s">
        <v>368</v>
      </c>
      <c r="O1197" s="272" t="s">
        <v>367</v>
      </c>
      <c r="P1197" s="272" t="s">
        <v>367</v>
      </c>
      <c r="Q1197" s="272" t="s">
        <v>367</v>
      </c>
      <c r="R1197" s="272" t="s">
        <v>366</v>
      </c>
      <c r="S1197" s="272" t="s">
        <v>366</v>
      </c>
      <c r="T1197" s="272" t="s">
        <v>367</v>
      </c>
      <c r="U1197" s="272" t="s">
        <v>367</v>
      </c>
      <c r="V1197" s="272" t="s">
        <v>368</v>
      </c>
      <c r="W1197" s="272"/>
      <c r="X1197" s="272"/>
      <c r="Y1197" s="272"/>
      <c r="Z1197" s="272"/>
      <c r="AA1197" s="272"/>
      <c r="AB1197" s="272"/>
      <c r="AC1197" s="272"/>
      <c r="AD1197" s="272"/>
      <c r="AE1197" s="272"/>
      <c r="AF1197" s="272"/>
      <c r="AG1197" s="272"/>
      <c r="AH1197" s="272"/>
      <c r="AI1197" s="272"/>
      <c r="AJ1197" s="272"/>
      <c r="AK1197" s="272"/>
      <c r="AL1197" s="272"/>
      <c r="AM1197" s="272"/>
      <c r="AN1197" s="272"/>
      <c r="AO1197" s="272"/>
      <c r="AP1197" s="272"/>
      <c r="AQ1197" s="272"/>
    </row>
    <row r="1198" spans="1:43">
      <c r="A1198" s="272">
        <v>201148</v>
      </c>
      <c r="B1198" s="252" t="s">
        <v>81</v>
      </c>
      <c r="C1198" s="272" t="s">
        <v>367</v>
      </c>
      <c r="D1198" s="272" t="s">
        <v>367</v>
      </c>
      <c r="E1198" s="272" t="s">
        <v>367</v>
      </c>
      <c r="F1198" s="272" t="s">
        <v>367</v>
      </c>
      <c r="G1198" s="272" t="s">
        <v>367</v>
      </c>
      <c r="H1198" s="272" t="s">
        <v>367</v>
      </c>
      <c r="I1198" s="272" t="s">
        <v>367</v>
      </c>
      <c r="J1198" s="272" t="s">
        <v>367</v>
      </c>
      <c r="K1198" s="272" t="s">
        <v>367</v>
      </c>
      <c r="L1198" s="272" t="s">
        <v>367</v>
      </c>
      <c r="M1198" s="272" t="s">
        <v>367</v>
      </c>
      <c r="N1198" s="272" t="s">
        <v>367</v>
      </c>
      <c r="O1198" s="272" t="s">
        <v>367</v>
      </c>
      <c r="P1198" s="272" t="s">
        <v>367</v>
      </c>
      <c r="Q1198" s="272" t="s">
        <v>367</v>
      </c>
      <c r="R1198" s="272" t="s">
        <v>367</v>
      </c>
      <c r="S1198" s="272" t="s">
        <v>367</v>
      </c>
      <c r="T1198" s="272" t="s">
        <v>367</v>
      </c>
      <c r="U1198" s="272" t="s">
        <v>367</v>
      </c>
      <c r="V1198" s="272" t="s">
        <v>367</v>
      </c>
      <c r="W1198" s="272"/>
      <c r="X1198" s="272"/>
      <c r="Y1198" s="272"/>
      <c r="Z1198" s="272"/>
      <c r="AA1198" s="272"/>
      <c r="AB1198" s="272"/>
      <c r="AC1198" s="272"/>
      <c r="AD1198" s="272"/>
      <c r="AE1198" s="272"/>
      <c r="AF1198" s="272"/>
      <c r="AG1198" s="272"/>
      <c r="AH1198" s="272"/>
      <c r="AI1198" s="272"/>
      <c r="AJ1198" s="272"/>
      <c r="AK1198" s="272"/>
      <c r="AL1198" s="272"/>
      <c r="AM1198" s="272"/>
      <c r="AN1198" s="272"/>
      <c r="AO1198" s="272"/>
      <c r="AP1198" s="272"/>
      <c r="AQ1198" s="272"/>
    </row>
    <row r="1199" spans="1:43">
      <c r="A1199" s="272">
        <v>201058</v>
      </c>
      <c r="B1199" s="252" t="s">
        <v>81</v>
      </c>
      <c r="C1199" s="272" t="s">
        <v>367</v>
      </c>
      <c r="D1199" s="272" t="s">
        <v>367</v>
      </c>
      <c r="E1199" s="272" t="s">
        <v>367</v>
      </c>
      <c r="F1199" s="272" t="s">
        <v>367</v>
      </c>
      <c r="G1199" s="272" t="s">
        <v>367</v>
      </c>
      <c r="H1199" s="272" t="s">
        <v>367</v>
      </c>
      <c r="I1199" s="272" t="s">
        <v>367</v>
      </c>
      <c r="J1199" s="272" t="s">
        <v>367</v>
      </c>
      <c r="K1199" s="272" t="s">
        <v>367</v>
      </c>
      <c r="L1199" s="272" t="s">
        <v>367</v>
      </c>
      <c r="M1199" s="272" t="s">
        <v>367</v>
      </c>
      <c r="N1199" s="272" t="s">
        <v>366</v>
      </c>
      <c r="O1199" s="272" t="s">
        <v>367</v>
      </c>
      <c r="P1199" s="272" t="s">
        <v>367</v>
      </c>
      <c r="Q1199" s="272" t="s">
        <v>366</v>
      </c>
      <c r="R1199" s="272" t="s">
        <v>368</v>
      </c>
      <c r="S1199" s="272" t="s">
        <v>368</v>
      </c>
      <c r="T1199" s="272" t="s">
        <v>367</v>
      </c>
      <c r="U1199" s="272" t="s">
        <v>366</v>
      </c>
      <c r="V1199" s="272" t="s">
        <v>366</v>
      </c>
      <c r="W1199" s="272"/>
      <c r="X1199" s="272"/>
      <c r="Y1199" s="272"/>
      <c r="Z1199" s="272"/>
      <c r="AA1199" s="272"/>
      <c r="AB1199" s="272"/>
      <c r="AC1199" s="272"/>
      <c r="AD1199" s="272"/>
      <c r="AE1199" s="272"/>
      <c r="AF1199" s="272"/>
      <c r="AG1199" s="272"/>
      <c r="AH1199" s="272"/>
      <c r="AI1199" s="272"/>
      <c r="AJ1199" s="272"/>
      <c r="AK1199" s="272"/>
      <c r="AL1199" s="272"/>
      <c r="AM1199" s="272"/>
      <c r="AN1199" s="272"/>
      <c r="AO1199" s="272"/>
      <c r="AP1199" s="272"/>
      <c r="AQ1199" s="272"/>
    </row>
    <row r="1200" spans="1:43">
      <c r="A1200" s="272">
        <v>201018</v>
      </c>
      <c r="B1200" s="252" t="s">
        <v>81</v>
      </c>
      <c r="C1200" s="272" t="s">
        <v>367</v>
      </c>
      <c r="D1200" s="272" t="s">
        <v>367</v>
      </c>
      <c r="E1200" s="272" t="s">
        <v>367</v>
      </c>
      <c r="F1200" s="272" t="s">
        <v>367</v>
      </c>
      <c r="G1200" s="272" t="s">
        <v>367</v>
      </c>
      <c r="H1200" s="272" t="s">
        <v>367</v>
      </c>
      <c r="I1200" s="272" t="s">
        <v>367</v>
      </c>
      <c r="J1200" s="272" t="s">
        <v>368</v>
      </c>
      <c r="K1200" s="272" t="s">
        <v>367</v>
      </c>
      <c r="L1200" s="272" t="s">
        <v>368</v>
      </c>
      <c r="M1200" s="272" t="s">
        <v>367</v>
      </c>
      <c r="N1200" s="272" t="s">
        <v>367</v>
      </c>
      <c r="O1200" s="272" t="s">
        <v>366</v>
      </c>
      <c r="P1200" s="272" t="s">
        <v>366</v>
      </c>
      <c r="Q1200" s="272" t="s">
        <v>367</v>
      </c>
      <c r="R1200" s="272" t="s">
        <v>368</v>
      </c>
      <c r="S1200" s="272" t="s">
        <v>366</v>
      </c>
      <c r="T1200" s="272" t="s">
        <v>367</v>
      </c>
      <c r="U1200" s="272" t="s">
        <v>367</v>
      </c>
      <c r="V1200" s="272" t="s">
        <v>366</v>
      </c>
      <c r="W1200" s="272"/>
      <c r="X1200" s="272"/>
      <c r="Y1200" s="272"/>
      <c r="Z1200" s="272"/>
      <c r="AA1200" s="272"/>
      <c r="AB1200" s="272"/>
      <c r="AC1200" s="272"/>
      <c r="AD1200" s="272"/>
      <c r="AE1200" s="272"/>
      <c r="AF1200" s="272"/>
      <c r="AG1200" s="272"/>
      <c r="AH1200" s="272"/>
      <c r="AI1200" s="272"/>
      <c r="AJ1200" s="272"/>
      <c r="AK1200" s="272"/>
      <c r="AL1200" s="272"/>
      <c r="AM1200" s="272"/>
      <c r="AN1200" s="272"/>
      <c r="AO1200" s="272"/>
      <c r="AP1200" s="272"/>
      <c r="AQ1200" s="272"/>
    </row>
    <row r="1201" spans="1:43">
      <c r="A1201" s="272">
        <v>200980</v>
      </c>
      <c r="B1201" s="252" t="s">
        <v>81</v>
      </c>
      <c r="C1201" s="272" t="s">
        <v>367</v>
      </c>
      <c r="D1201" s="272" t="s">
        <v>367</v>
      </c>
      <c r="E1201" s="272" t="s">
        <v>367</v>
      </c>
      <c r="F1201" s="272" t="s">
        <v>367</v>
      </c>
      <c r="G1201" s="272" t="s">
        <v>367</v>
      </c>
      <c r="H1201" s="272" t="s">
        <v>366</v>
      </c>
      <c r="I1201" s="272" t="s">
        <v>367</v>
      </c>
      <c r="J1201" s="272" t="s">
        <v>367</v>
      </c>
      <c r="K1201" s="272" t="s">
        <v>367</v>
      </c>
      <c r="L1201" s="272" t="s">
        <v>367</v>
      </c>
      <c r="M1201" s="272" t="s">
        <v>366</v>
      </c>
      <c r="N1201" s="272" t="s">
        <v>366</v>
      </c>
      <c r="O1201" s="272" t="s">
        <v>367</v>
      </c>
      <c r="P1201" s="272" t="s">
        <v>367</v>
      </c>
      <c r="Q1201" s="272" t="s">
        <v>368</v>
      </c>
      <c r="R1201" s="272" t="s">
        <v>367</v>
      </c>
      <c r="S1201" s="272" t="s">
        <v>366</v>
      </c>
      <c r="T1201" s="272" t="s">
        <v>366</v>
      </c>
      <c r="U1201" s="272" t="s">
        <v>366</v>
      </c>
      <c r="V1201" s="272" t="s">
        <v>366</v>
      </c>
      <c r="W1201" s="272"/>
      <c r="X1201" s="272"/>
      <c r="Y1201" s="272"/>
      <c r="Z1201" s="272"/>
      <c r="AA1201" s="272"/>
      <c r="AB1201" s="272"/>
      <c r="AC1201" s="272"/>
      <c r="AD1201" s="272"/>
      <c r="AE1201" s="272"/>
      <c r="AF1201" s="272"/>
      <c r="AG1201" s="272"/>
      <c r="AH1201" s="272"/>
      <c r="AI1201" s="272"/>
      <c r="AJ1201" s="272"/>
      <c r="AK1201" s="272"/>
      <c r="AL1201" s="272"/>
      <c r="AM1201" s="272"/>
      <c r="AN1201" s="272"/>
      <c r="AO1201" s="272"/>
      <c r="AP1201" s="272"/>
      <c r="AQ1201" s="272"/>
    </row>
    <row r="1202" spans="1:43">
      <c r="A1202" s="272">
        <v>200953</v>
      </c>
      <c r="B1202" s="252" t="s">
        <v>81</v>
      </c>
      <c r="C1202" s="272" t="s">
        <v>367</v>
      </c>
      <c r="D1202" s="272" t="s">
        <v>367</v>
      </c>
      <c r="E1202" s="272" t="s">
        <v>366</v>
      </c>
      <c r="F1202" s="272" t="s">
        <v>367</v>
      </c>
      <c r="G1202" s="272" t="s">
        <v>367</v>
      </c>
      <c r="H1202" s="272" t="s">
        <v>367</v>
      </c>
      <c r="I1202" s="272" t="s">
        <v>367</v>
      </c>
      <c r="J1202" s="272" t="s">
        <v>367</v>
      </c>
      <c r="K1202" s="272" t="s">
        <v>367</v>
      </c>
      <c r="L1202" s="272" t="s">
        <v>367</v>
      </c>
      <c r="M1202" s="272" t="s">
        <v>367</v>
      </c>
      <c r="N1202" s="272" t="s">
        <v>367</v>
      </c>
      <c r="O1202" s="272" t="s">
        <v>367</v>
      </c>
      <c r="P1202" s="272" t="s">
        <v>367</v>
      </c>
      <c r="Q1202" s="272" t="s">
        <v>367</v>
      </c>
      <c r="R1202" s="272" t="s">
        <v>368</v>
      </c>
      <c r="S1202" s="272" t="s">
        <v>367</v>
      </c>
      <c r="T1202" s="272" t="s">
        <v>367</v>
      </c>
      <c r="U1202" s="272" t="s">
        <v>366</v>
      </c>
      <c r="V1202" s="272" t="s">
        <v>366</v>
      </c>
      <c r="W1202" s="272"/>
      <c r="X1202" s="272"/>
      <c r="Y1202" s="272"/>
      <c r="Z1202" s="272"/>
      <c r="AA1202" s="272"/>
      <c r="AB1202" s="272"/>
      <c r="AC1202" s="272"/>
      <c r="AD1202" s="272"/>
      <c r="AE1202" s="272"/>
      <c r="AF1202" s="272"/>
      <c r="AG1202" s="272"/>
      <c r="AH1202" s="272"/>
      <c r="AI1202" s="272"/>
      <c r="AJ1202" s="272"/>
      <c r="AK1202" s="272"/>
      <c r="AL1202" s="272"/>
      <c r="AM1202" s="272"/>
      <c r="AN1202" s="272"/>
      <c r="AO1202" s="272"/>
      <c r="AP1202" s="272"/>
      <c r="AQ1202" s="272"/>
    </row>
    <row r="1203" spans="1:43">
      <c r="A1203" s="252">
        <v>215477</v>
      </c>
      <c r="B1203" s="252" t="s">
        <v>182</v>
      </c>
      <c r="C1203" s="252" t="s">
        <v>368</v>
      </c>
      <c r="D1203" s="252" t="s">
        <v>366</v>
      </c>
      <c r="E1203" s="252" t="s">
        <v>368</v>
      </c>
      <c r="F1203" s="252" t="s">
        <v>368</v>
      </c>
      <c r="G1203" s="252" t="s">
        <v>368</v>
      </c>
      <c r="H1203" s="252" t="s">
        <v>367</v>
      </c>
      <c r="I1203" s="252" t="s">
        <v>368</v>
      </c>
      <c r="J1203" s="252" t="s">
        <v>368</v>
      </c>
      <c r="K1203" s="252" t="s">
        <v>367</v>
      </c>
      <c r="L1203" s="252" t="s">
        <v>367</v>
      </c>
      <c r="M1203" s="252" t="s">
        <v>367</v>
      </c>
      <c r="N1203" s="252" t="s">
        <v>367</v>
      </c>
      <c r="O1203" s="252" t="s">
        <v>367</v>
      </c>
      <c r="P1203" s="252" t="s">
        <v>367</v>
      </c>
      <c r="Q1203" s="252" t="s">
        <v>367</v>
      </c>
    </row>
    <row r="1204" spans="1:43">
      <c r="A1204" s="252">
        <v>215026</v>
      </c>
      <c r="B1204" s="252" t="s">
        <v>182</v>
      </c>
      <c r="C1204" s="252" t="s">
        <v>367</v>
      </c>
      <c r="D1204" s="252" t="s">
        <v>368</v>
      </c>
      <c r="E1204" s="252" t="s">
        <v>368</v>
      </c>
      <c r="F1204" s="252" t="s">
        <v>368</v>
      </c>
      <c r="G1204" s="252" t="s">
        <v>367</v>
      </c>
      <c r="H1204" s="252" t="s">
        <v>368</v>
      </c>
      <c r="I1204" s="252" t="s">
        <v>368</v>
      </c>
      <c r="J1204" s="252" t="s">
        <v>368</v>
      </c>
      <c r="K1204" s="252" t="s">
        <v>367</v>
      </c>
      <c r="L1204" s="252" t="s">
        <v>367</v>
      </c>
      <c r="M1204" s="252" t="s">
        <v>367</v>
      </c>
      <c r="N1204" s="252" t="s">
        <v>367</v>
      </c>
      <c r="O1204" s="252" t="s">
        <v>367</v>
      </c>
      <c r="P1204" s="252" t="s">
        <v>367</v>
      </c>
      <c r="Q1204" s="252" t="s">
        <v>367</v>
      </c>
    </row>
    <row r="1205" spans="1:43">
      <c r="A1205" s="252">
        <v>214800</v>
      </c>
      <c r="B1205" s="252" t="s">
        <v>182</v>
      </c>
      <c r="C1205" s="252" t="s">
        <v>368</v>
      </c>
      <c r="D1205" s="252" t="s">
        <v>368</v>
      </c>
      <c r="E1205" s="252" t="s">
        <v>368</v>
      </c>
      <c r="F1205" s="252" t="s">
        <v>368</v>
      </c>
      <c r="G1205" s="252" t="s">
        <v>368</v>
      </c>
      <c r="H1205" s="252" t="s">
        <v>368</v>
      </c>
      <c r="I1205" s="252" t="s">
        <v>368</v>
      </c>
      <c r="J1205" s="252" t="s">
        <v>368</v>
      </c>
      <c r="K1205" s="252" t="s">
        <v>367</v>
      </c>
      <c r="L1205" s="252" t="s">
        <v>367</v>
      </c>
      <c r="M1205" s="252" t="s">
        <v>367</v>
      </c>
      <c r="N1205" s="252" t="s">
        <v>367</v>
      </c>
      <c r="O1205" s="252" t="s">
        <v>367</v>
      </c>
      <c r="P1205" s="252" t="s">
        <v>367</v>
      </c>
      <c r="Q1205" s="252" t="s">
        <v>367</v>
      </c>
    </row>
    <row r="1206" spans="1:43">
      <c r="A1206" s="252">
        <v>209706</v>
      </c>
      <c r="B1206" s="252" t="s">
        <v>182</v>
      </c>
      <c r="C1206" s="252" t="s">
        <v>366</v>
      </c>
      <c r="D1206" s="252" t="s">
        <v>368</v>
      </c>
      <c r="E1206" s="252" t="s">
        <v>366</v>
      </c>
      <c r="F1206" s="252" t="s">
        <v>368</v>
      </c>
      <c r="G1206" s="252" t="s">
        <v>366</v>
      </c>
      <c r="H1206" s="252" t="s">
        <v>368</v>
      </c>
      <c r="I1206" s="252" t="s">
        <v>368</v>
      </c>
      <c r="J1206" s="252" t="s">
        <v>368</v>
      </c>
      <c r="K1206" s="252" t="s">
        <v>367</v>
      </c>
      <c r="L1206" s="252" t="s">
        <v>367</v>
      </c>
      <c r="M1206" s="252" t="s">
        <v>367</v>
      </c>
      <c r="N1206" s="252" t="s">
        <v>367</v>
      </c>
      <c r="O1206" s="252" t="s">
        <v>367</v>
      </c>
      <c r="P1206" s="252" t="s">
        <v>367</v>
      </c>
      <c r="Q1206" s="252" t="s">
        <v>367</v>
      </c>
    </row>
    <row r="1207" spans="1:43">
      <c r="A1207" s="252">
        <v>214915</v>
      </c>
      <c r="B1207" s="252" t="s">
        <v>182</v>
      </c>
      <c r="C1207" s="252" t="s">
        <v>368</v>
      </c>
      <c r="D1207" s="252" t="s">
        <v>366</v>
      </c>
      <c r="E1207" s="252" t="s">
        <v>368</v>
      </c>
      <c r="F1207" s="252" t="s">
        <v>368</v>
      </c>
      <c r="G1207" s="252" t="s">
        <v>366</v>
      </c>
      <c r="H1207" s="252" t="s">
        <v>367</v>
      </c>
      <c r="I1207" s="252" t="s">
        <v>367</v>
      </c>
      <c r="J1207" s="252" t="s">
        <v>367</v>
      </c>
      <c r="K1207" s="252" t="s">
        <v>368</v>
      </c>
      <c r="L1207" s="252" t="s">
        <v>367</v>
      </c>
      <c r="M1207" s="252" t="s">
        <v>367</v>
      </c>
      <c r="N1207" s="252" t="s">
        <v>367</v>
      </c>
      <c r="O1207" s="252" t="s">
        <v>367</v>
      </c>
      <c r="P1207" s="252" t="s">
        <v>367</v>
      </c>
      <c r="Q1207" s="252" t="s">
        <v>367</v>
      </c>
    </row>
    <row r="1208" spans="1:43">
      <c r="A1208" s="252">
        <v>213581</v>
      </c>
      <c r="B1208" s="252" t="s">
        <v>182</v>
      </c>
      <c r="C1208" s="252" t="s">
        <v>368</v>
      </c>
      <c r="D1208" s="252" t="s">
        <v>366</v>
      </c>
      <c r="E1208" s="252" t="s">
        <v>366</v>
      </c>
      <c r="F1208" s="252" t="s">
        <v>366</v>
      </c>
      <c r="G1208" s="252" t="s">
        <v>367</v>
      </c>
      <c r="H1208" s="252" t="s">
        <v>368</v>
      </c>
      <c r="I1208" s="252" t="s">
        <v>367</v>
      </c>
      <c r="J1208" s="252" t="s">
        <v>367</v>
      </c>
      <c r="K1208" s="252" t="s">
        <v>368</v>
      </c>
      <c r="L1208" s="252" t="s">
        <v>367</v>
      </c>
      <c r="M1208" s="252" t="s">
        <v>367</v>
      </c>
      <c r="N1208" s="252" t="s">
        <v>367</v>
      </c>
      <c r="O1208" s="252" t="s">
        <v>367</v>
      </c>
      <c r="P1208" s="252" t="s">
        <v>367</v>
      </c>
      <c r="Q1208" s="252" t="s">
        <v>367</v>
      </c>
    </row>
    <row r="1209" spans="1:43">
      <c r="A1209" s="253">
        <v>214910</v>
      </c>
      <c r="B1209" s="252" t="s">
        <v>182</v>
      </c>
      <c r="C1209" s="252" t="s">
        <v>366</v>
      </c>
      <c r="D1209" s="252" t="s">
        <v>366</v>
      </c>
      <c r="E1209" s="252" t="s">
        <v>366</v>
      </c>
      <c r="F1209" s="252" t="s">
        <v>366</v>
      </c>
      <c r="G1209" s="252" t="s">
        <v>368</v>
      </c>
      <c r="H1209" s="252" t="s">
        <v>368</v>
      </c>
      <c r="I1209" s="252" t="s">
        <v>367</v>
      </c>
      <c r="J1209" s="252" t="s">
        <v>367</v>
      </c>
      <c r="K1209" s="252" t="s">
        <v>368</v>
      </c>
      <c r="L1209" s="252" t="s">
        <v>367</v>
      </c>
      <c r="M1209" s="252" t="s">
        <v>367</v>
      </c>
      <c r="N1209" s="252" t="s">
        <v>367</v>
      </c>
      <c r="O1209" s="252" t="s">
        <v>367</v>
      </c>
      <c r="P1209" s="252" t="s">
        <v>367</v>
      </c>
      <c r="Q1209" s="252" t="s">
        <v>367</v>
      </c>
    </row>
    <row r="1210" spans="1:43">
      <c r="A1210" s="252">
        <v>215469</v>
      </c>
      <c r="B1210" s="252" t="s">
        <v>182</v>
      </c>
      <c r="C1210" s="252" t="s">
        <v>368</v>
      </c>
      <c r="D1210" s="252" t="s">
        <v>368</v>
      </c>
      <c r="E1210" s="252" t="s">
        <v>368</v>
      </c>
      <c r="F1210" s="252" t="s">
        <v>368</v>
      </c>
      <c r="G1210" s="252" t="s">
        <v>368</v>
      </c>
      <c r="H1210" s="252" t="s">
        <v>367</v>
      </c>
      <c r="I1210" s="252" t="s">
        <v>368</v>
      </c>
      <c r="J1210" s="252" t="s">
        <v>367</v>
      </c>
      <c r="K1210" s="252" t="s">
        <v>368</v>
      </c>
      <c r="L1210" s="252" t="s">
        <v>367</v>
      </c>
      <c r="M1210" s="252" t="s">
        <v>367</v>
      </c>
      <c r="N1210" s="252" t="s">
        <v>367</v>
      </c>
      <c r="O1210" s="252" t="s">
        <v>367</v>
      </c>
      <c r="P1210" s="252" t="s">
        <v>367</v>
      </c>
      <c r="Q1210" s="252" t="s">
        <v>367</v>
      </c>
    </row>
    <row r="1211" spans="1:43">
      <c r="A1211" s="252">
        <v>214916</v>
      </c>
      <c r="B1211" s="252" t="s">
        <v>182</v>
      </c>
      <c r="C1211" s="252" t="s">
        <v>368</v>
      </c>
      <c r="D1211" s="252" t="s">
        <v>368</v>
      </c>
      <c r="E1211" s="252" t="s">
        <v>368</v>
      </c>
      <c r="F1211" s="252" t="s">
        <v>368</v>
      </c>
      <c r="G1211" s="252" t="s">
        <v>368</v>
      </c>
      <c r="H1211" s="252" t="s">
        <v>367</v>
      </c>
      <c r="I1211" s="252" t="s">
        <v>368</v>
      </c>
      <c r="J1211" s="252" t="s">
        <v>367</v>
      </c>
      <c r="K1211" s="252" t="s">
        <v>368</v>
      </c>
      <c r="L1211" s="252" t="s">
        <v>367</v>
      </c>
      <c r="M1211" s="252" t="s">
        <v>367</v>
      </c>
      <c r="N1211" s="252" t="s">
        <v>367</v>
      </c>
      <c r="O1211" s="252" t="s">
        <v>367</v>
      </c>
      <c r="P1211" s="252" t="s">
        <v>367</v>
      </c>
      <c r="Q1211" s="252" t="s">
        <v>367</v>
      </c>
    </row>
    <row r="1212" spans="1:43">
      <c r="A1212" s="252">
        <v>213659</v>
      </c>
      <c r="B1212" s="252" t="s">
        <v>182</v>
      </c>
      <c r="C1212" s="252" t="s">
        <v>368</v>
      </c>
      <c r="D1212" s="252" t="s">
        <v>368</v>
      </c>
      <c r="E1212" s="252" t="s">
        <v>368</v>
      </c>
      <c r="F1212" s="252" t="s">
        <v>368</v>
      </c>
      <c r="G1212" s="252" t="s">
        <v>368</v>
      </c>
      <c r="H1212" s="252" t="s">
        <v>367</v>
      </c>
      <c r="I1212" s="252" t="s">
        <v>368</v>
      </c>
      <c r="J1212" s="252" t="s">
        <v>367</v>
      </c>
      <c r="K1212" s="252" t="s">
        <v>368</v>
      </c>
      <c r="L1212" s="252" t="s">
        <v>367</v>
      </c>
      <c r="M1212" s="252" t="s">
        <v>367</v>
      </c>
      <c r="N1212" s="252" t="s">
        <v>367</v>
      </c>
      <c r="O1212" s="252" t="s">
        <v>367</v>
      </c>
      <c r="P1212" s="252" t="s">
        <v>367</v>
      </c>
      <c r="Q1212" s="252" t="s">
        <v>367</v>
      </c>
    </row>
    <row r="1213" spans="1:43">
      <c r="A1213" s="252">
        <v>210708</v>
      </c>
      <c r="B1213" s="252" t="s">
        <v>182</v>
      </c>
      <c r="C1213" s="252" t="s">
        <v>368</v>
      </c>
      <c r="D1213" s="252" t="s">
        <v>368</v>
      </c>
      <c r="E1213" s="252" t="s">
        <v>366</v>
      </c>
      <c r="F1213" s="252" t="s">
        <v>368</v>
      </c>
      <c r="G1213" s="252" t="s">
        <v>368</v>
      </c>
      <c r="H1213" s="252" t="s">
        <v>367</v>
      </c>
      <c r="I1213" s="252" t="s">
        <v>368</v>
      </c>
      <c r="J1213" s="252" t="s">
        <v>367</v>
      </c>
      <c r="K1213" s="252" t="s">
        <v>368</v>
      </c>
      <c r="L1213" s="252" t="s">
        <v>367</v>
      </c>
      <c r="M1213" s="252" t="s">
        <v>367</v>
      </c>
      <c r="N1213" s="252" t="s">
        <v>367</v>
      </c>
      <c r="O1213" s="252" t="s">
        <v>367</v>
      </c>
      <c r="P1213" s="252" t="s">
        <v>367</v>
      </c>
      <c r="Q1213" s="252" t="s">
        <v>367</v>
      </c>
    </row>
    <row r="1214" spans="1:43">
      <c r="A1214" s="253">
        <v>212346</v>
      </c>
      <c r="B1214" s="252" t="s">
        <v>182</v>
      </c>
      <c r="C1214" s="252" t="s">
        <v>366</v>
      </c>
      <c r="D1214" s="252" t="s">
        <v>368</v>
      </c>
      <c r="E1214" s="252" t="s">
        <v>366</v>
      </c>
      <c r="F1214" s="252" t="s">
        <v>366</v>
      </c>
      <c r="G1214" s="252" t="s">
        <v>366</v>
      </c>
      <c r="H1214" s="252" t="s">
        <v>367</v>
      </c>
      <c r="I1214" s="252" t="s">
        <v>368</v>
      </c>
      <c r="J1214" s="252" t="s">
        <v>367</v>
      </c>
      <c r="K1214" s="252" t="s">
        <v>368</v>
      </c>
      <c r="L1214" s="252" t="s">
        <v>367</v>
      </c>
      <c r="M1214" s="252" t="s">
        <v>367</v>
      </c>
      <c r="N1214" s="252" t="s">
        <v>367</v>
      </c>
      <c r="O1214" s="252" t="s">
        <v>367</v>
      </c>
      <c r="P1214" s="252" t="s">
        <v>367</v>
      </c>
      <c r="Q1214" s="252" t="s">
        <v>367</v>
      </c>
    </row>
    <row r="1215" spans="1:43">
      <c r="A1215" s="252">
        <v>215439</v>
      </c>
      <c r="B1215" s="252" t="s">
        <v>182</v>
      </c>
      <c r="C1215" s="252" t="s">
        <v>366</v>
      </c>
      <c r="D1215" s="252" t="s">
        <v>366</v>
      </c>
      <c r="E1215" s="252" t="s">
        <v>366</v>
      </c>
      <c r="F1215" s="252" t="s">
        <v>366</v>
      </c>
      <c r="G1215" s="252" t="s">
        <v>366</v>
      </c>
      <c r="H1215" s="252" t="s">
        <v>367</v>
      </c>
      <c r="I1215" s="252" t="s">
        <v>368</v>
      </c>
      <c r="J1215" s="252" t="s">
        <v>367</v>
      </c>
      <c r="K1215" s="252" t="s">
        <v>368</v>
      </c>
      <c r="L1215" s="252" t="s">
        <v>367</v>
      </c>
      <c r="M1215" s="252" t="s">
        <v>367</v>
      </c>
      <c r="N1215" s="252" t="s">
        <v>367</v>
      </c>
      <c r="O1215" s="252" t="s">
        <v>367</v>
      </c>
      <c r="P1215" s="252" t="s">
        <v>367</v>
      </c>
      <c r="Q1215" s="252" t="s">
        <v>367</v>
      </c>
    </row>
    <row r="1216" spans="1:43">
      <c r="A1216" s="252">
        <v>215106</v>
      </c>
      <c r="B1216" s="252" t="s">
        <v>182</v>
      </c>
      <c r="C1216" s="252" t="s">
        <v>367</v>
      </c>
      <c r="D1216" s="252" t="s">
        <v>368</v>
      </c>
      <c r="E1216" s="252" t="s">
        <v>368</v>
      </c>
      <c r="F1216" s="252" t="s">
        <v>368</v>
      </c>
      <c r="G1216" s="252" t="s">
        <v>367</v>
      </c>
      <c r="H1216" s="252" t="s">
        <v>368</v>
      </c>
      <c r="I1216" s="252" t="s">
        <v>368</v>
      </c>
      <c r="J1216" s="252" t="s">
        <v>367</v>
      </c>
      <c r="K1216" s="252" t="s">
        <v>368</v>
      </c>
      <c r="L1216" s="252" t="s">
        <v>367</v>
      </c>
      <c r="M1216" s="252" t="s">
        <v>367</v>
      </c>
      <c r="N1216" s="252" t="s">
        <v>367</v>
      </c>
      <c r="O1216" s="252" t="s">
        <v>367</v>
      </c>
      <c r="P1216" s="252" t="s">
        <v>367</v>
      </c>
      <c r="Q1216" s="252" t="s">
        <v>367</v>
      </c>
    </row>
    <row r="1217" spans="1:17">
      <c r="A1217" s="252">
        <v>215500</v>
      </c>
      <c r="B1217" s="252" t="s">
        <v>182</v>
      </c>
      <c r="C1217" s="252" t="s">
        <v>367</v>
      </c>
      <c r="D1217" s="252" t="s">
        <v>368</v>
      </c>
      <c r="E1217" s="252" t="s">
        <v>368</v>
      </c>
      <c r="F1217" s="252" t="s">
        <v>368</v>
      </c>
      <c r="G1217" s="252" t="s">
        <v>368</v>
      </c>
      <c r="H1217" s="252" t="s">
        <v>368</v>
      </c>
      <c r="I1217" s="252" t="s">
        <v>368</v>
      </c>
      <c r="J1217" s="252" t="s">
        <v>367</v>
      </c>
      <c r="K1217" s="252" t="s">
        <v>368</v>
      </c>
      <c r="L1217" s="252" t="s">
        <v>367</v>
      </c>
      <c r="M1217" s="252" t="s">
        <v>367</v>
      </c>
      <c r="N1217" s="252" t="s">
        <v>367</v>
      </c>
      <c r="O1217" s="252" t="s">
        <v>367</v>
      </c>
      <c r="P1217" s="252" t="s">
        <v>367</v>
      </c>
      <c r="Q1217" s="252" t="s">
        <v>367</v>
      </c>
    </row>
    <row r="1218" spans="1:17">
      <c r="A1218" s="252">
        <v>215395</v>
      </c>
      <c r="B1218" s="252" t="s">
        <v>182</v>
      </c>
      <c r="C1218" s="252" t="s">
        <v>367</v>
      </c>
      <c r="D1218" s="252" t="s">
        <v>368</v>
      </c>
      <c r="E1218" s="252" t="s">
        <v>368</v>
      </c>
      <c r="F1218" s="252" t="s">
        <v>368</v>
      </c>
      <c r="G1218" s="252" t="s">
        <v>368</v>
      </c>
      <c r="H1218" s="252" t="s">
        <v>368</v>
      </c>
      <c r="I1218" s="252" t="s">
        <v>368</v>
      </c>
      <c r="J1218" s="252" t="s">
        <v>367</v>
      </c>
      <c r="K1218" s="252" t="s">
        <v>368</v>
      </c>
      <c r="L1218" s="252" t="s">
        <v>367</v>
      </c>
      <c r="M1218" s="252" t="s">
        <v>367</v>
      </c>
      <c r="N1218" s="252" t="s">
        <v>367</v>
      </c>
      <c r="O1218" s="252" t="s">
        <v>367</v>
      </c>
      <c r="P1218" s="252" t="s">
        <v>367</v>
      </c>
      <c r="Q1218" s="252" t="s">
        <v>367</v>
      </c>
    </row>
    <row r="1219" spans="1:17">
      <c r="A1219" s="252">
        <v>214824</v>
      </c>
      <c r="B1219" s="252" t="s">
        <v>182</v>
      </c>
      <c r="C1219" s="252" t="s">
        <v>368</v>
      </c>
      <c r="D1219" s="252" t="s">
        <v>368</v>
      </c>
      <c r="E1219" s="252" t="s">
        <v>368</v>
      </c>
      <c r="F1219" s="252" t="s">
        <v>368</v>
      </c>
      <c r="G1219" s="252" t="s">
        <v>368</v>
      </c>
      <c r="H1219" s="252" t="s">
        <v>368</v>
      </c>
      <c r="I1219" s="252" t="s">
        <v>368</v>
      </c>
      <c r="J1219" s="252" t="s">
        <v>367</v>
      </c>
      <c r="K1219" s="252" t="s">
        <v>368</v>
      </c>
      <c r="L1219" s="252" t="s">
        <v>367</v>
      </c>
      <c r="M1219" s="252" t="s">
        <v>367</v>
      </c>
      <c r="N1219" s="252" t="s">
        <v>367</v>
      </c>
      <c r="O1219" s="252" t="s">
        <v>367</v>
      </c>
      <c r="P1219" s="252" t="s">
        <v>367</v>
      </c>
      <c r="Q1219" s="252" t="s">
        <v>367</v>
      </c>
    </row>
    <row r="1220" spans="1:17">
      <c r="A1220" s="253">
        <v>213398</v>
      </c>
      <c r="B1220" s="252" t="s">
        <v>182</v>
      </c>
      <c r="C1220" s="252" t="s">
        <v>366</v>
      </c>
      <c r="D1220" s="252" t="s">
        <v>366</v>
      </c>
      <c r="E1220" s="252" t="s">
        <v>366</v>
      </c>
      <c r="F1220" s="252" t="s">
        <v>366</v>
      </c>
      <c r="G1220" s="252" t="s">
        <v>368</v>
      </c>
      <c r="H1220" s="252" t="s">
        <v>368</v>
      </c>
      <c r="I1220" s="252" t="s">
        <v>368</v>
      </c>
      <c r="J1220" s="252" t="s">
        <v>367</v>
      </c>
      <c r="K1220" s="252" t="s">
        <v>368</v>
      </c>
      <c r="L1220" s="252" t="s">
        <v>367</v>
      </c>
      <c r="M1220" s="252" t="s">
        <v>367</v>
      </c>
      <c r="N1220" s="252" t="s">
        <v>367</v>
      </c>
      <c r="O1220" s="252" t="s">
        <v>367</v>
      </c>
      <c r="P1220" s="252" t="s">
        <v>367</v>
      </c>
      <c r="Q1220" s="252" t="s">
        <v>367</v>
      </c>
    </row>
    <row r="1221" spans="1:17">
      <c r="A1221" s="252">
        <v>213735</v>
      </c>
      <c r="B1221" s="252" t="s">
        <v>182</v>
      </c>
      <c r="C1221" s="252" t="s">
        <v>368</v>
      </c>
      <c r="D1221" s="252" t="s">
        <v>368</v>
      </c>
      <c r="E1221" s="252" t="s">
        <v>368</v>
      </c>
      <c r="F1221" s="252" t="s">
        <v>368</v>
      </c>
      <c r="G1221" s="252" t="s">
        <v>367</v>
      </c>
      <c r="H1221" s="252" t="s">
        <v>366</v>
      </c>
      <c r="I1221" s="252" t="s">
        <v>368</v>
      </c>
      <c r="J1221" s="252" t="s">
        <v>367</v>
      </c>
      <c r="K1221" s="252" t="s">
        <v>368</v>
      </c>
      <c r="L1221" s="252" t="s">
        <v>367</v>
      </c>
      <c r="M1221" s="252" t="s">
        <v>367</v>
      </c>
      <c r="N1221" s="252" t="s">
        <v>367</v>
      </c>
      <c r="O1221" s="252" t="s">
        <v>367</v>
      </c>
      <c r="P1221" s="252" t="s">
        <v>367</v>
      </c>
      <c r="Q1221" s="252" t="s">
        <v>367</v>
      </c>
    </row>
    <row r="1222" spans="1:17">
      <c r="A1222" s="252">
        <v>214983</v>
      </c>
      <c r="B1222" s="252" t="s">
        <v>182</v>
      </c>
      <c r="C1222" s="252" t="s">
        <v>367</v>
      </c>
      <c r="D1222" s="252" t="s">
        <v>368</v>
      </c>
      <c r="E1222" s="252" t="s">
        <v>368</v>
      </c>
      <c r="F1222" s="252" t="s">
        <v>368</v>
      </c>
      <c r="G1222" s="252" t="s">
        <v>367</v>
      </c>
      <c r="H1222" s="252" t="s">
        <v>368</v>
      </c>
      <c r="I1222" s="252" t="s">
        <v>367</v>
      </c>
      <c r="J1222" s="252" t="s">
        <v>368</v>
      </c>
      <c r="K1222" s="252" t="s">
        <v>368</v>
      </c>
      <c r="L1222" s="252" t="s">
        <v>367</v>
      </c>
      <c r="M1222" s="252" t="s">
        <v>367</v>
      </c>
      <c r="N1222" s="252" t="s">
        <v>367</v>
      </c>
      <c r="O1222" s="252" t="s">
        <v>367</v>
      </c>
      <c r="P1222" s="252" t="s">
        <v>367</v>
      </c>
      <c r="Q1222" s="252" t="s">
        <v>367</v>
      </c>
    </row>
    <row r="1223" spans="1:17">
      <c r="A1223" s="252">
        <v>215172</v>
      </c>
      <c r="B1223" s="252" t="s">
        <v>182</v>
      </c>
      <c r="C1223" s="252" t="s">
        <v>367</v>
      </c>
      <c r="D1223" s="252" t="s">
        <v>367</v>
      </c>
      <c r="E1223" s="252" t="s">
        <v>368</v>
      </c>
      <c r="F1223" s="252" t="s">
        <v>368</v>
      </c>
      <c r="G1223" s="252" t="s">
        <v>368</v>
      </c>
      <c r="H1223" s="252" t="s">
        <v>368</v>
      </c>
      <c r="I1223" s="252" t="s">
        <v>367</v>
      </c>
      <c r="J1223" s="252" t="s">
        <v>368</v>
      </c>
      <c r="K1223" s="252" t="s">
        <v>368</v>
      </c>
      <c r="L1223" s="252" t="s">
        <v>367</v>
      </c>
      <c r="M1223" s="252" t="s">
        <v>367</v>
      </c>
      <c r="N1223" s="252" t="s">
        <v>367</v>
      </c>
      <c r="O1223" s="252" t="s">
        <v>367</v>
      </c>
      <c r="P1223" s="252" t="s">
        <v>367</v>
      </c>
      <c r="Q1223" s="252" t="s">
        <v>367</v>
      </c>
    </row>
    <row r="1224" spans="1:17">
      <c r="A1224" s="252">
        <v>215334</v>
      </c>
      <c r="B1224" s="252" t="s">
        <v>182</v>
      </c>
      <c r="C1224" s="252" t="s">
        <v>368</v>
      </c>
      <c r="D1224" s="252" t="s">
        <v>368</v>
      </c>
      <c r="E1224" s="252" t="s">
        <v>368</v>
      </c>
      <c r="F1224" s="252" t="s">
        <v>368</v>
      </c>
      <c r="G1224" s="252" t="s">
        <v>368</v>
      </c>
      <c r="H1224" s="252" t="s">
        <v>368</v>
      </c>
      <c r="I1224" s="252" t="s">
        <v>367</v>
      </c>
      <c r="J1224" s="252" t="s">
        <v>368</v>
      </c>
      <c r="K1224" s="252" t="s">
        <v>368</v>
      </c>
      <c r="L1224" s="252" t="s">
        <v>367</v>
      </c>
      <c r="M1224" s="252" t="s">
        <v>367</v>
      </c>
      <c r="N1224" s="252" t="s">
        <v>367</v>
      </c>
      <c r="O1224" s="252" t="s">
        <v>367</v>
      </c>
      <c r="P1224" s="252" t="s">
        <v>367</v>
      </c>
      <c r="Q1224" s="252" t="s">
        <v>367</v>
      </c>
    </row>
    <row r="1225" spans="1:17">
      <c r="A1225" s="252">
        <v>214692</v>
      </c>
      <c r="B1225" s="252" t="s">
        <v>182</v>
      </c>
      <c r="C1225" s="252" t="s">
        <v>368</v>
      </c>
      <c r="D1225" s="252" t="s">
        <v>366</v>
      </c>
      <c r="E1225" s="252" t="s">
        <v>368</v>
      </c>
      <c r="F1225" s="252" t="s">
        <v>368</v>
      </c>
      <c r="G1225" s="252" t="s">
        <v>368</v>
      </c>
      <c r="H1225" s="252" t="s">
        <v>368</v>
      </c>
      <c r="I1225" s="252" t="s">
        <v>367</v>
      </c>
      <c r="J1225" s="252" t="s">
        <v>368</v>
      </c>
      <c r="K1225" s="252" t="s">
        <v>368</v>
      </c>
      <c r="L1225" s="252" t="s">
        <v>367</v>
      </c>
      <c r="M1225" s="252" t="s">
        <v>367</v>
      </c>
      <c r="N1225" s="252" t="s">
        <v>367</v>
      </c>
      <c r="O1225" s="252" t="s">
        <v>367</v>
      </c>
      <c r="P1225" s="252" t="s">
        <v>367</v>
      </c>
      <c r="Q1225" s="252" t="s">
        <v>367</v>
      </c>
    </row>
    <row r="1226" spans="1:17">
      <c r="A1226" s="252">
        <v>213834</v>
      </c>
      <c r="B1226" s="252" t="s">
        <v>182</v>
      </c>
      <c r="C1226" s="252" t="s">
        <v>367</v>
      </c>
      <c r="D1226" s="252" t="s">
        <v>368</v>
      </c>
      <c r="E1226" s="252" t="s">
        <v>368</v>
      </c>
      <c r="F1226" s="252" t="s">
        <v>367</v>
      </c>
      <c r="G1226" s="252" t="s">
        <v>366</v>
      </c>
      <c r="H1226" s="252" t="s">
        <v>368</v>
      </c>
      <c r="I1226" s="252" t="s">
        <v>367</v>
      </c>
      <c r="J1226" s="252" t="s">
        <v>368</v>
      </c>
      <c r="K1226" s="252" t="s">
        <v>368</v>
      </c>
      <c r="L1226" s="252" t="s">
        <v>367</v>
      </c>
      <c r="M1226" s="252" t="s">
        <v>367</v>
      </c>
      <c r="N1226" s="252" t="s">
        <v>367</v>
      </c>
      <c r="O1226" s="252" t="s">
        <v>367</v>
      </c>
      <c r="P1226" s="252" t="s">
        <v>367</v>
      </c>
      <c r="Q1226" s="252" t="s">
        <v>367</v>
      </c>
    </row>
    <row r="1227" spans="1:17">
      <c r="A1227" s="252">
        <v>214768</v>
      </c>
      <c r="B1227" s="252" t="s">
        <v>182</v>
      </c>
      <c r="C1227" s="252" t="s">
        <v>368</v>
      </c>
      <c r="D1227" s="252" t="s">
        <v>368</v>
      </c>
      <c r="E1227" s="252" t="s">
        <v>368</v>
      </c>
      <c r="F1227" s="252" t="s">
        <v>368</v>
      </c>
      <c r="G1227" s="252" t="s">
        <v>366</v>
      </c>
      <c r="H1227" s="252" t="s">
        <v>368</v>
      </c>
      <c r="I1227" s="252" t="s">
        <v>367</v>
      </c>
      <c r="J1227" s="252" t="s">
        <v>368</v>
      </c>
      <c r="K1227" s="252" t="s">
        <v>368</v>
      </c>
      <c r="L1227" s="252" t="s">
        <v>367</v>
      </c>
      <c r="M1227" s="252" t="s">
        <v>367</v>
      </c>
      <c r="N1227" s="252" t="s">
        <v>367</v>
      </c>
      <c r="O1227" s="252" t="s">
        <v>367</v>
      </c>
      <c r="P1227" s="252" t="s">
        <v>367</v>
      </c>
      <c r="Q1227" s="252" t="s">
        <v>367</v>
      </c>
    </row>
    <row r="1228" spans="1:17">
      <c r="A1228" s="253">
        <v>213252</v>
      </c>
      <c r="B1228" s="252" t="s">
        <v>182</v>
      </c>
      <c r="C1228" s="252" t="s">
        <v>367</v>
      </c>
      <c r="D1228" s="252" t="s">
        <v>366</v>
      </c>
      <c r="E1228" s="252" t="s">
        <v>366</v>
      </c>
      <c r="F1228" s="252" t="s">
        <v>366</v>
      </c>
      <c r="G1228" s="252" t="s">
        <v>366</v>
      </c>
      <c r="H1228" s="252" t="s">
        <v>368</v>
      </c>
      <c r="I1228" s="252" t="s">
        <v>367</v>
      </c>
      <c r="J1228" s="252" t="s">
        <v>368</v>
      </c>
      <c r="K1228" s="252" t="s">
        <v>368</v>
      </c>
      <c r="L1228" s="252" t="s">
        <v>367</v>
      </c>
      <c r="M1228" s="252" t="s">
        <v>367</v>
      </c>
      <c r="N1228" s="252" t="s">
        <v>367</v>
      </c>
      <c r="O1228" s="252" t="s">
        <v>367</v>
      </c>
      <c r="P1228" s="252" t="s">
        <v>367</v>
      </c>
      <c r="Q1228" s="252" t="s">
        <v>367</v>
      </c>
    </row>
    <row r="1229" spans="1:17">
      <c r="A1229" s="252">
        <v>215282</v>
      </c>
      <c r="B1229" s="252" t="s">
        <v>182</v>
      </c>
      <c r="C1229" s="252" t="s">
        <v>368</v>
      </c>
      <c r="D1229" s="252" t="s">
        <v>368</v>
      </c>
      <c r="E1229" s="252" t="s">
        <v>368</v>
      </c>
      <c r="F1229" s="252" t="s">
        <v>367</v>
      </c>
      <c r="G1229" s="252" t="s">
        <v>367</v>
      </c>
      <c r="H1229" s="252" t="s">
        <v>367</v>
      </c>
      <c r="I1229" s="252" t="s">
        <v>368</v>
      </c>
      <c r="J1229" s="252" t="s">
        <v>368</v>
      </c>
      <c r="K1229" s="252" t="s">
        <v>368</v>
      </c>
      <c r="L1229" s="252" t="s">
        <v>367</v>
      </c>
      <c r="M1229" s="252" t="s">
        <v>367</v>
      </c>
      <c r="N1229" s="252" t="s">
        <v>367</v>
      </c>
      <c r="O1229" s="252" t="s">
        <v>367</v>
      </c>
      <c r="P1229" s="252" t="s">
        <v>367</v>
      </c>
      <c r="Q1229" s="252" t="s">
        <v>367</v>
      </c>
    </row>
    <row r="1230" spans="1:17">
      <c r="A1230" s="252">
        <v>214905</v>
      </c>
      <c r="B1230" s="252" t="s">
        <v>182</v>
      </c>
      <c r="C1230" s="252" t="s">
        <v>367</v>
      </c>
      <c r="D1230" s="252" t="s">
        <v>368</v>
      </c>
      <c r="E1230" s="252" t="s">
        <v>368</v>
      </c>
      <c r="F1230" s="252" t="s">
        <v>368</v>
      </c>
      <c r="G1230" s="252" t="s">
        <v>367</v>
      </c>
      <c r="H1230" s="252" t="s">
        <v>367</v>
      </c>
      <c r="I1230" s="252" t="s">
        <v>368</v>
      </c>
      <c r="J1230" s="252" t="s">
        <v>368</v>
      </c>
      <c r="K1230" s="252" t="s">
        <v>368</v>
      </c>
      <c r="L1230" s="252" t="s">
        <v>367</v>
      </c>
      <c r="M1230" s="252" t="s">
        <v>367</v>
      </c>
      <c r="N1230" s="252" t="s">
        <v>367</v>
      </c>
      <c r="O1230" s="252" t="s">
        <v>367</v>
      </c>
      <c r="P1230" s="252" t="s">
        <v>367</v>
      </c>
      <c r="Q1230" s="252" t="s">
        <v>367</v>
      </c>
    </row>
    <row r="1231" spans="1:17">
      <c r="A1231" s="252">
        <v>215453</v>
      </c>
      <c r="B1231" s="252" t="s">
        <v>182</v>
      </c>
      <c r="C1231" s="252" t="s">
        <v>368</v>
      </c>
      <c r="D1231" s="252" t="s">
        <v>368</v>
      </c>
      <c r="E1231" s="252" t="s">
        <v>368</v>
      </c>
      <c r="F1231" s="252" t="s">
        <v>368</v>
      </c>
      <c r="G1231" s="252" t="s">
        <v>367</v>
      </c>
      <c r="H1231" s="252" t="s">
        <v>367</v>
      </c>
      <c r="I1231" s="252" t="s">
        <v>368</v>
      </c>
      <c r="J1231" s="252" t="s">
        <v>368</v>
      </c>
      <c r="K1231" s="252" t="s">
        <v>368</v>
      </c>
      <c r="L1231" s="252" t="s">
        <v>367</v>
      </c>
      <c r="M1231" s="252" t="s">
        <v>367</v>
      </c>
      <c r="N1231" s="252" t="s">
        <v>367</v>
      </c>
      <c r="O1231" s="252" t="s">
        <v>367</v>
      </c>
      <c r="P1231" s="252" t="s">
        <v>367</v>
      </c>
      <c r="Q1231" s="252" t="s">
        <v>367</v>
      </c>
    </row>
    <row r="1232" spans="1:17">
      <c r="A1232" s="252">
        <v>215327</v>
      </c>
      <c r="B1232" s="252" t="s">
        <v>182</v>
      </c>
      <c r="C1232" s="252" t="s">
        <v>368</v>
      </c>
      <c r="D1232" s="252" t="s">
        <v>368</v>
      </c>
      <c r="E1232" s="252" t="s">
        <v>368</v>
      </c>
      <c r="F1232" s="252" t="s">
        <v>368</v>
      </c>
      <c r="G1232" s="252" t="s">
        <v>367</v>
      </c>
      <c r="H1232" s="252" t="s">
        <v>367</v>
      </c>
      <c r="I1232" s="252" t="s">
        <v>368</v>
      </c>
      <c r="J1232" s="252" t="s">
        <v>368</v>
      </c>
      <c r="K1232" s="252" t="s">
        <v>368</v>
      </c>
      <c r="L1232" s="252" t="s">
        <v>367</v>
      </c>
      <c r="M1232" s="252" t="s">
        <v>367</v>
      </c>
      <c r="N1232" s="252" t="s">
        <v>367</v>
      </c>
      <c r="O1232" s="252" t="s">
        <v>367</v>
      </c>
      <c r="P1232" s="252" t="s">
        <v>367</v>
      </c>
      <c r="Q1232" s="252" t="s">
        <v>367</v>
      </c>
    </row>
    <row r="1233" spans="1:17">
      <c r="A1233" s="252">
        <v>215338</v>
      </c>
      <c r="B1233" s="252" t="s">
        <v>182</v>
      </c>
      <c r="C1233" s="252" t="s">
        <v>368</v>
      </c>
      <c r="D1233" s="252" t="s">
        <v>368</v>
      </c>
      <c r="E1233" s="252" t="s">
        <v>368</v>
      </c>
      <c r="F1233" s="252" t="s">
        <v>368</v>
      </c>
      <c r="G1233" s="252" t="s">
        <v>368</v>
      </c>
      <c r="H1233" s="252" t="s">
        <v>367</v>
      </c>
      <c r="I1233" s="252" t="s">
        <v>368</v>
      </c>
      <c r="J1233" s="252" t="s">
        <v>368</v>
      </c>
      <c r="K1233" s="252" t="s">
        <v>368</v>
      </c>
      <c r="L1233" s="252" t="s">
        <v>367</v>
      </c>
      <c r="M1233" s="252" t="s">
        <v>367</v>
      </c>
      <c r="N1233" s="252" t="s">
        <v>367</v>
      </c>
      <c r="O1233" s="252" t="s">
        <v>367</v>
      </c>
      <c r="P1233" s="252" t="s">
        <v>367</v>
      </c>
      <c r="Q1233" s="252" t="s">
        <v>367</v>
      </c>
    </row>
    <row r="1234" spans="1:17">
      <c r="A1234" s="252">
        <v>215218</v>
      </c>
      <c r="B1234" s="252" t="s">
        <v>182</v>
      </c>
      <c r="C1234" s="252" t="s">
        <v>368</v>
      </c>
      <c r="D1234" s="252" t="s">
        <v>368</v>
      </c>
      <c r="E1234" s="252" t="s">
        <v>368</v>
      </c>
      <c r="F1234" s="252" t="s">
        <v>368</v>
      </c>
      <c r="G1234" s="252" t="s">
        <v>368</v>
      </c>
      <c r="H1234" s="252" t="s">
        <v>367</v>
      </c>
      <c r="I1234" s="252" t="s">
        <v>368</v>
      </c>
      <c r="J1234" s="252" t="s">
        <v>368</v>
      </c>
      <c r="K1234" s="252" t="s">
        <v>368</v>
      </c>
      <c r="L1234" s="252" t="s">
        <v>367</v>
      </c>
      <c r="M1234" s="252" t="s">
        <v>367</v>
      </c>
      <c r="N1234" s="252" t="s">
        <v>367</v>
      </c>
      <c r="O1234" s="252" t="s">
        <v>367</v>
      </c>
      <c r="P1234" s="252" t="s">
        <v>367</v>
      </c>
      <c r="Q1234" s="252" t="s">
        <v>367</v>
      </c>
    </row>
    <row r="1235" spans="1:17">
      <c r="A1235" s="252">
        <v>215171</v>
      </c>
      <c r="B1235" s="252" t="s">
        <v>182</v>
      </c>
      <c r="C1235" s="252" t="s">
        <v>368</v>
      </c>
      <c r="D1235" s="252" t="s">
        <v>368</v>
      </c>
      <c r="E1235" s="252" t="s">
        <v>368</v>
      </c>
      <c r="F1235" s="252" t="s">
        <v>368</v>
      </c>
      <c r="G1235" s="252" t="s">
        <v>368</v>
      </c>
      <c r="H1235" s="252" t="s">
        <v>367</v>
      </c>
      <c r="I1235" s="252" t="s">
        <v>368</v>
      </c>
      <c r="J1235" s="252" t="s">
        <v>368</v>
      </c>
      <c r="K1235" s="252" t="s">
        <v>368</v>
      </c>
      <c r="L1235" s="252" t="s">
        <v>367</v>
      </c>
      <c r="M1235" s="252" t="s">
        <v>367</v>
      </c>
      <c r="N1235" s="252" t="s">
        <v>367</v>
      </c>
      <c r="O1235" s="252" t="s">
        <v>367</v>
      </c>
      <c r="P1235" s="252" t="s">
        <v>367</v>
      </c>
      <c r="Q1235" s="252" t="s">
        <v>367</v>
      </c>
    </row>
    <row r="1236" spans="1:17">
      <c r="A1236" s="252">
        <v>214900</v>
      </c>
      <c r="B1236" s="252" t="s">
        <v>182</v>
      </c>
      <c r="C1236" s="252" t="s">
        <v>368</v>
      </c>
      <c r="D1236" s="252" t="s">
        <v>368</v>
      </c>
      <c r="E1236" s="252" t="s">
        <v>368</v>
      </c>
      <c r="F1236" s="252" t="s">
        <v>368</v>
      </c>
      <c r="G1236" s="252" t="s">
        <v>368</v>
      </c>
      <c r="H1236" s="252" t="s">
        <v>367</v>
      </c>
      <c r="I1236" s="252" t="s">
        <v>368</v>
      </c>
      <c r="J1236" s="252" t="s">
        <v>368</v>
      </c>
      <c r="K1236" s="252" t="s">
        <v>368</v>
      </c>
      <c r="L1236" s="252" t="s">
        <v>367</v>
      </c>
      <c r="M1236" s="252" t="s">
        <v>367</v>
      </c>
      <c r="N1236" s="252" t="s">
        <v>367</v>
      </c>
      <c r="O1236" s="252" t="s">
        <v>367</v>
      </c>
      <c r="P1236" s="252" t="s">
        <v>367</v>
      </c>
      <c r="Q1236" s="252" t="s">
        <v>367</v>
      </c>
    </row>
    <row r="1237" spans="1:17">
      <c r="A1237" s="252">
        <v>215210</v>
      </c>
      <c r="B1237" s="252" t="s">
        <v>182</v>
      </c>
      <c r="C1237" s="252" t="s">
        <v>366</v>
      </c>
      <c r="D1237" s="252" t="s">
        <v>368</v>
      </c>
      <c r="E1237" s="252" t="s">
        <v>366</v>
      </c>
      <c r="F1237" s="252" t="s">
        <v>368</v>
      </c>
      <c r="G1237" s="252" t="s">
        <v>368</v>
      </c>
      <c r="H1237" s="252" t="s">
        <v>367</v>
      </c>
      <c r="I1237" s="252" t="s">
        <v>368</v>
      </c>
      <c r="J1237" s="252" t="s">
        <v>368</v>
      </c>
      <c r="K1237" s="252" t="s">
        <v>368</v>
      </c>
      <c r="L1237" s="252" t="s">
        <v>367</v>
      </c>
      <c r="M1237" s="252" t="s">
        <v>367</v>
      </c>
      <c r="N1237" s="252" t="s">
        <v>367</v>
      </c>
      <c r="O1237" s="252" t="s">
        <v>367</v>
      </c>
      <c r="P1237" s="252" t="s">
        <v>367</v>
      </c>
      <c r="Q1237" s="252" t="s">
        <v>367</v>
      </c>
    </row>
    <row r="1238" spans="1:17">
      <c r="A1238" s="252">
        <v>215510</v>
      </c>
      <c r="B1238" s="252" t="s">
        <v>182</v>
      </c>
      <c r="C1238" s="252" t="s">
        <v>366</v>
      </c>
      <c r="D1238" s="252" t="s">
        <v>366</v>
      </c>
      <c r="E1238" s="252" t="s">
        <v>366</v>
      </c>
      <c r="F1238" s="252" t="s">
        <v>368</v>
      </c>
      <c r="G1238" s="252" t="s">
        <v>368</v>
      </c>
      <c r="H1238" s="252" t="s">
        <v>367</v>
      </c>
      <c r="I1238" s="252" t="s">
        <v>368</v>
      </c>
      <c r="J1238" s="252" t="s">
        <v>368</v>
      </c>
      <c r="K1238" s="252" t="s">
        <v>368</v>
      </c>
      <c r="L1238" s="252" t="s">
        <v>367</v>
      </c>
      <c r="M1238" s="252" t="s">
        <v>367</v>
      </c>
      <c r="N1238" s="252" t="s">
        <v>367</v>
      </c>
      <c r="O1238" s="252" t="s">
        <v>367</v>
      </c>
      <c r="P1238" s="252" t="s">
        <v>367</v>
      </c>
      <c r="Q1238" s="252" t="s">
        <v>367</v>
      </c>
    </row>
    <row r="1239" spans="1:17">
      <c r="A1239" s="252">
        <v>215071</v>
      </c>
      <c r="B1239" s="252" t="s">
        <v>182</v>
      </c>
      <c r="C1239" s="252" t="s">
        <v>368</v>
      </c>
      <c r="D1239" s="252" t="s">
        <v>368</v>
      </c>
      <c r="E1239" s="252" t="s">
        <v>368</v>
      </c>
      <c r="F1239" s="252" t="s">
        <v>368</v>
      </c>
      <c r="G1239" s="252" t="s">
        <v>366</v>
      </c>
      <c r="H1239" s="252" t="s">
        <v>367</v>
      </c>
      <c r="I1239" s="252" t="s">
        <v>368</v>
      </c>
      <c r="J1239" s="252" t="s">
        <v>368</v>
      </c>
      <c r="K1239" s="252" t="s">
        <v>368</v>
      </c>
      <c r="L1239" s="252" t="s">
        <v>367</v>
      </c>
      <c r="M1239" s="252" t="s">
        <v>367</v>
      </c>
      <c r="N1239" s="252" t="s">
        <v>367</v>
      </c>
      <c r="O1239" s="252" t="s">
        <v>367</v>
      </c>
      <c r="P1239" s="252" t="s">
        <v>367</v>
      </c>
      <c r="Q1239" s="252" t="s">
        <v>367</v>
      </c>
    </row>
    <row r="1240" spans="1:17">
      <c r="A1240" s="252">
        <v>215195</v>
      </c>
      <c r="B1240" s="252" t="s">
        <v>182</v>
      </c>
      <c r="C1240" s="252" t="s">
        <v>366</v>
      </c>
      <c r="D1240" s="252" t="s">
        <v>366</v>
      </c>
      <c r="E1240" s="252" t="s">
        <v>368</v>
      </c>
      <c r="F1240" s="252" t="s">
        <v>368</v>
      </c>
      <c r="G1240" s="252" t="s">
        <v>366</v>
      </c>
      <c r="H1240" s="252" t="s">
        <v>367</v>
      </c>
      <c r="I1240" s="252" t="s">
        <v>368</v>
      </c>
      <c r="J1240" s="252" t="s">
        <v>368</v>
      </c>
      <c r="K1240" s="252" t="s">
        <v>368</v>
      </c>
      <c r="L1240" s="252" t="s">
        <v>367</v>
      </c>
      <c r="M1240" s="252" t="s">
        <v>367</v>
      </c>
      <c r="N1240" s="252" t="s">
        <v>367</v>
      </c>
      <c r="O1240" s="252" t="s">
        <v>367</v>
      </c>
      <c r="P1240" s="252" t="s">
        <v>367</v>
      </c>
      <c r="Q1240" s="252" t="s">
        <v>367</v>
      </c>
    </row>
    <row r="1241" spans="1:17">
      <c r="A1241" s="252">
        <v>214042</v>
      </c>
      <c r="B1241" s="252" t="s">
        <v>182</v>
      </c>
      <c r="C1241" s="252" t="s">
        <v>368</v>
      </c>
      <c r="D1241" s="252" t="s">
        <v>368</v>
      </c>
      <c r="E1241" s="252" t="s">
        <v>366</v>
      </c>
      <c r="F1241" s="252" t="s">
        <v>368</v>
      </c>
      <c r="G1241" s="252" t="s">
        <v>366</v>
      </c>
      <c r="H1241" s="252" t="s">
        <v>367</v>
      </c>
      <c r="I1241" s="252" t="s">
        <v>368</v>
      </c>
      <c r="J1241" s="252" t="s">
        <v>368</v>
      </c>
      <c r="K1241" s="252" t="s">
        <v>368</v>
      </c>
      <c r="L1241" s="252" t="s">
        <v>367</v>
      </c>
      <c r="M1241" s="252" t="s">
        <v>367</v>
      </c>
      <c r="N1241" s="252" t="s">
        <v>367</v>
      </c>
      <c r="O1241" s="252" t="s">
        <v>367</v>
      </c>
      <c r="P1241" s="252" t="s">
        <v>367</v>
      </c>
      <c r="Q1241" s="252" t="s">
        <v>367</v>
      </c>
    </row>
    <row r="1242" spans="1:17">
      <c r="A1242" s="253">
        <v>214048</v>
      </c>
      <c r="B1242" s="252" t="s">
        <v>182</v>
      </c>
      <c r="C1242" s="252" t="s">
        <v>366</v>
      </c>
      <c r="D1242" s="252" t="s">
        <v>366</v>
      </c>
      <c r="E1242" s="252" t="s">
        <v>366</v>
      </c>
      <c r="F1242" s="252" t="s">
        <v>366</v>
      </c>
      <c r="G1242" s="252" t="s">
        <v>366</v>
      </c>
      <c r="H1242" s="252" t="s">
        <v>367</v>
      </c>
      <c r="I1242" s="252" t="s">
        <v>368</v>
      </c>
      <c r="J1242" s="252" t="s">
        <v>368</v>
      </c>
      <c r="K1242" s="252" t="s">
        <v>368</v>
      </c>
      <c r="L1242" s="252" t="s">
        <v>367</v>
      </c>
      <c r="M1242" s="252" t="s">
        <v>367</v>
      </c>
      <c r="N1242" s="252" t="s">
        <v>367</v>
      </c>
      <c r="O1242" s="252" t="s">
        <v>367</v>
      </c>
      <c r="P1242" s="252" t="s">
        <v>367</v>
      </c>
      <c r="Q1242" s="252" t="s">
        <v>367</v>
      </c>
    </row>
    <row r="1243" spans="1:17">
      <c r="A1243" s="252">
        <v>214647</v>
      </c>
      <c r="B1243" s="252" t="s">
        <v>182</v>
      </c>
      <c r="C1243" s="252" t="s">
        <v>367</v>
      </c>
      <c r="D1243" s="252" t="s">
        <v>366</v>
      </c>
      <c r="E1243" s="252" t="s">
        <v>366</v>
      </c>
      <c r="F1243" s="252" t="s">
        <v>367</v>
      </c>
      <c r="G1243" s="252" t="s">
        <v>367</v>
      </c>
      <c r="H1243" s="252" t="s">
        <v>368</v>
      </c>
      <c r="I1243" s="252" t="s">
        <v>368</v>
      </c>
      <c r="J1243" s="252" t="s">
        <v>368</v>
      </c>
      <c r="K1243" s="252" t="s">
        <v>368</v>
      </c>
      <c r="L1243" s="252" t="s">
        <v>367</v>
      </c>
      <c r="M1243" s="252" t="s">
        <v>367</v>
      </c>
      <c r="N1243" s="252" t="s">
        <v>367</v>
      </c>
      <c r="O1243" s="252" t="s">
        <v>367</v>
      </c>
      <c r="P1243" s="252" t="s">
        <v>367</v>
      </c>
      <c r="Q1243" s="252" t="s">
        <v>367</v>
      </c>
    </row>
    <row r="1244" spans="1:17">
      <c r="A1244" s="252">
        <v>215229</v>
      </c>
      <c r="B1244" s="252" t="s">
        <v>182</v>
      </c>
      <c r="C1244" s="252" t="s">
        <v>367</v>
      </c>
      <c r="D1244" s="252" t="s">
        <v>366</v>
      </c>
      <c r="E1244" s="252" t="s">
        <v>368</v>
      </c>
      <c r="F1244" s="252" t="s">
        <v>368</v>
      </c>
      <c r="G1244" s="252" t="s">
        <v>367</v>
      </c>
      <c r="H1244" s="252" t="s">
        <v>368</v>
      </c>
      <c r="I1244" s="252" t="s">
        <v>368</v>
      </c>
      <c r="J1244" s="252" t="s">
        <v>368</v>
      </c>
      <c r="K1244" s="252" t="s">
        <v>368</v>
      </c>
      <c r="L1244" s="252" t="s">
        <v>367</v>
      </c>
      <c r="M1244" s="252" t="s">
        <v>367</v>
      </c>
      <c r="N1244" s="252" t="s">
        <v>367</v>
      </c>
      <c r="O1244" s="252" t="s">
        <v>367</v>
      </c>
      <c r="P1244" s="252" t="s">
        <v>367</v>
      </c>
      <c r="Q1244" s="252" t="s">
        <v>367</v>
      </c>
    </row>
    <row r="1245" spans="1:17">
      <c r="A1245" s="252">
        <v>215482</v>
      </c>
      <c r="B1245" s="252" t="s">
        <v>182</v>
      </c>
      <c r="C1245" s="252" t="s">
        <v>368</v>
      </c>
      <c r="D1245" s="252" t="s">
        <v>368</v>
      </c>
      <c r="E1245" s="252" t="s">
        <v>368</v>
      </c>
      <c r="F1245" s="252" t="s">
        <v>368</v>
      </c>
      <c r="G1245" s="252" t="s">
        <v>368</v>
      </c>
      <c r="H1245" s="252" t="s">
        <v>368</v>
      </c>
      <c r="I1245" s="252" t="s">
        <v>368</v>
      </c>
      <c r="J1245" s="252" t="s">
        <v>368</v>
      </c>
      <c r="K1245" s="252" t="s">
        <v>368</v>
      </c>
      <c r="L1245" s="252" t="s">
        <v>367</v>
      </c>
      <c r="M1245" s="252" t="s">
        <v>367</v>
      </c>
      <c r="N1245" s="252" t="s">
        <v>367</v>
      </c>
      <c r="O1245" s="252" t="s">
        <v>367</v>
      </c>
      <c r="P1245" s="252" t="s">
        <v>367</v>
      </c>
      <c r="Q1245" s="252" t="s">
        <v>367</v>
      </c>
    </row>
    <row r="1246" spans="1:17">
      <c r="A1246" s="252">
        <v>215366</v>
      </c>
      <c r="B1246" s="252" t="s">
        <v>182</v>
      </c>
      <c r="C1246" s="252" t="s">
        <v>368</v>
      </c>
      <c r="D1246" s="252" t="s">
        <v>368</v>
      </c>
      <c r="E1246" s="252" t="s">
        <v>368</v>
      </c>
      <c r="F1246" s="252" t="s">
        <v>368</v>
      </c>
      <c r="G1246" s="252" t="s">
        <v>368</v>
      </c>
      <c r="H1246" s="252" t="s">
        <v>368</v>
      </c>
      <c r="I1246" s="252" t="s">
        <v>368</v>
      </c>
      <c r="J1246" s="252" t="s">
        <v>368</v>
      </c>
      <c r="K1246" s="252" t="s">
        <v>368</v>
      </c>
      <c r="L1246" s="252" t="s">
        <v>367</v>
      </c>
      <c r="M1246" s="252" t="s">
        <v>367</v>
      </c>
      <c r="N1246" s="252" t="s">
        <v>367</v>
      </c>
      <c r="O1246" s="252" t="s">
        <v>367</v>
      </c>
      <c r="P1246" s="252" t="s">
        <v>367</v>
      </c>
      <c r="Q1246" s="252" t="s">
        <v>367</v>
      </c>
    </row>
    <row r="1247" spans="1:17">
      <c r="A1247" s="252">
        <v>214893</v>
      </c>
      <c r="B1247" s="252" t="s">
        <v>182</v>
      </c>
      <c r="C1247" s="252" t="s">
        <v>368</v>
      </c>
      <c r="D1247" s="252" t="s">
        <v>368</v>
      </c>
      <c r="E1247" s="252" t="s">
        <v>368</v>
      </c>
      <c r="F1247" s="252" t="s">
        <v>368</v>
      </c>
      <c r="G1247" s="252" t="s">
        <v>368</v>
      </c>
      <c r="H1247" s="252" t="s">
        <v>368</v>
      </c>
      <c r="I1247" s="252" t="s">
        <v>368</v>
      </c>
      <c r="J1247" s="252" t="s">
        <v>368</v>
      </c>
      <c r="K1247" s="252" t="s">
        <v>368</v>
      </c>
      <c r="L1247" s="252" t="s">
        <v>367</v>
      </c>
      <c r="M1247" s="252" t="s">
        <v>367</v>
      </c>
      <c r="N1247" s="252" t="s">
        <v>367</v>
      </c>
      <c r="O1247" s="252" t="s">
        <v>367</v>
      </c>
      <c r="P1247" s="252" t="s">
        <v>367</v>
      </c>
      <c r="Q1247" s="252" t="s">
        <v>367</v>
      </c>
    </row>
    <row r="1248" spans="1:17">
      <c r="A1248" s="252">
        <v>214667</v>
      </c>
      <c r="B1248" s="252" t="s">
        <v>182</v>
      </c>
      <c r="C1248" s="252" t="s">
        <v>368</v>
      </c>
      <c r="D1248" s="252" t="s">
        <v>368</v>
      </c>
      <c r="E1248" s="252" t="s">
        <v>368</v>
      </c>
      <c r="F1248" s="252" t="s">
        <v>368</v>
      </c>
      <c r="G1248" s="252" t="s">
        <v>368</v>
      </c>
      <c r="H1248" s="252" t="s">
        <v>368</v>
      </c>
      <c r="I1248" s="252" t="s">
        <v>368</v>
      </c>
      <c r="J1248" s="252" t="s">
        <v>368</v>
      </c>
      <c r="K1248" s="252" t="s">
        <v>368</v>
      </c>
      <c r="L1248" s="252" t="s">
        <v>367</v>
      </c>
      <c r="M1248" s="252" t="s">
        <v>367</v>
      </c>
      <c r="N1248" s="252" t="s">
        <v>367</v>
      </c>
      <c r="O1248" s="252" t="s">
        <v>367</v>
      </c>
      <c r="P1248" s="252" t="s">
        <v>367</v>
      </c>
      <c r="Q1248" s="252" t="s">
        <v>367</v>
      </c>
    </row>
    <row r="1249" spans="1:17">
      <c r="A1249" s="252">
        <v>215487</v>
      </c>
      <c r="B1249" s="252" t="s">
        <v>182</v>
      </c>
      <c r="C1249" s="252" t="s">
        <v>366</v>
      </c>
      <c r="D1249" s="252" t="s">
        <v>368</v>
      </c>
      <c r="E1249" s="252" t="s">
        <v>368</v>
      </c>
      <c r="F1249" s="252" t="s">
        <v>368</v>
      </c>
      <c r="G1249" s="252" t="s">
        <v>368</v>
      </c>
      <c r="H1249" s="252" t="s">
        <v>368</v>
      </c>
      <c r="I1249" s="252" t="s">
        <v>368</v>
      </c>
      <c r="J1249" s="252" t="s">
        <v>368</v>
      </c>
      <c r="K1249" s="252" t="s">
        <v>368</v>
      </c>
      <c r="L1249" s="252" t="s">
        <v>367</v>
      </c>
      <c r="M1249" s="252" t="s">
        <v>367</v>
      </c>
      <c r="N1249" s="252" t="s">
        <v>367</v>
      </c>
      <c r="O1249" s="252" t="s">
        <v>367</v>
      </c>
      <c r="P1249" s="252" t="s">
        <v>367</v>
      </c>
      <c r="Q1249" s="252" t="s">
        <v>367</v>
      </c>
    </row>
    <row r="1250" spans="1:17">
      <c r="A1250" s="252">
        <v>215350</v>
      </c>
      <c r="B1250" s="252" t="s">
        <v>182</v>
      </c>
      <c r="C1250" s="252" t="s">
        <v>366</v>
      </c>
      <c r="D1250" s="252" t="s">
        <v>368</v>
      </c>
      <c r="E1250" s="252" t="s">
        <v>368</v>
      </c>
      <c r="F1250" s="252" t="s">
        <v>368</v>
      </c>
      <c r="G1250" s="252" t="s">
        <v>368</v>
      </c>
      <c r="H1250" s="252" t="s">
        <v>368</v>
      </c>
      <c r="I1250" s="252" t="s">
        <v>368</v>
      </c>
      <c r="J1250" s="252" t="s">
        <v>368</v>
      </c>
      <c r="K1250" s="252" t="s">
        <v>368</v>
      </c>
      <c r="L1250" s="252" t="s">
        <v>367</v>
      </c>
      <c r="M1250" s="252" t="s">
        <v>367</v>
      </c>
      <c r="N1250" s="252" t="s">
        <v>367</v>
      </c>
      <c r="O1250" s="252" t="s">
        <v>367</v>
      </c>
      <c r="P1250" s="252" t="s">
        <v>367</v>
      </c>
      <c r="Q1250" s="252" t="s">
        <v>367</v>
      </c>
    </row>
    <row r="1251" spans="1:17">
      <c r="A1251" s="252">
        <v>215118</v>
      </c>
      <c r="B1251" s="252" t="s">
        <v>182</v>
      </c>
      <c r="C1251" s="252" t="s">
        <v>368</v>
      </c>
      <c r="D1251" s="252" t="s">
        <v>366</v>
      </c>
      <c r="E1251" s="252" t="s">
        <v>368</v>
      </c>
      <c r="F1251" s="252" t="s">
        <v>368</v>
      </c>
      <c r="G1251" s="252" t="s">
        <v>368</v>
      </c>
      <c r="H1251" s="252" t="s">
        <v>368</v>
      </c>
      <c r="I1251" s="252" t="s">
        <v>368</v>
      </c>
      <c r="J1251" s="252" t="s">
        <v>368</v>
      </c>
      <c r="K1251" s="252" t="s">
        <v>368</v>
      </c>
      <c r="L1251" s="252" t="s">
        <v>367</v>
      </c>
      <c r="M1251" s="252" t="s">
        <v>367</v>
      </c>
      <c r="N1251" s="252" t="s">
        <v>367</v>
      </c>
      <c r="O1251" s="252" t="s">
        <v>367</v>
      </c>
      <c r="P1251" s="252" t="s">
        <v>367</v>
      </c>
      <c r="Q1251" s="252" t="s">
        <v>367</v>
      </c>
    </row>
    <row r="1252" spans="1:17">
      <c r="A1252" s="252">
        <v>214854</v>
      </c>
      <c r="B1252" s="252" t="s">
        <v>182</v>
      </c>
      <c r="C1252" s="252" t="s">
        <v>368</v>
      </c>
      <c r="D1252" s="252" t="s">
        <v>366</v>
      </c>
      <c r="E1252" s="252" t="s">
        <v>368</v>
      </c>
      <c r="F1252" s="252" t="s">
        <v>368</v>
      </c>
      <c r="G1252" s="252" t="s">
        <v>368</v>
      </c>
      <c r="H1252" s="252" t="s">
        <v>368</v>
      </c>
      <c r="I1252" s="252" t="s">
        <v>368</v>
      </c>
      <c r="J1252" s="252" t="s">
        <v>368</v>
      </c>
      <c r="K1252" s="252" t="s">
        <v>368</v>
      </c>
      <c r="L1252" s="252" t="s">
        <v>367</v>
      </c>
      <c r="M1252" s="252" t="s">
        <v>367</v>
      </c>
      <c r="N1252" s="252" t="s">
        <v>367</v>
      </c>
      <c r="O1252" s="252" t="s">
        <v>367</v>
      </c>
      <c r="P1252" s="252" t="s">
        <v>367</v>
      </c>
      <c r="Q1252" s="252" t="s">
        <v>367</v>
      </c>
    </row>
    <row r="1253" spans="1:17">
      <c r="A1253" s="252">
        <v>215068</v>
      </c>
      <c r="B1253" s="252" t="s">
        <v>182</v>
      </c>
      <c r="C1253" s="252" t="s">
        <v>366</v>
      </c>
      <c r="D1253" s="252" t="s">
        <v>366</v>
      </c>
      <c r="E1253" s="252" t="s">
        <v>368</v>
      </c>
      <c r="F1253" s="252" t="s">
        <v>368</v>
      </c>
      <c r="G1253" s="252" t="s">
        <v>368</v>
      </c>
      <c r="H1253" s="252" t="s">
        <v>368</v>
      </c>
      <c r="I1253" s="252" t="s">
        <v>368</v>
      </c>
      <c r="J1253" s="252" t="s">
        <v>368</v>
      </c>
      <c r="K1253" s="252" t="s">
        <v>368</v>
      </c>
      <c r="L1253" s="252" t="s">
        <v>367</v>
      </c>
      <c r="M1253" s="252" t="s">
        <v>367</v>
      </c>
      <c r="N1253" s="252" t="s">
        <v>367</v>
      </c>
      <c r="O1253" s="252" t="s">
        <v>367</v>
      </c>
      <c r="P1253" s="252" t="s">
        <v>367</v>
      </c>
      <c r="Q1253" s="252" t="s">
        <v>367</v>
      </c>
    </row>
    <row r="1254" spans="1:17">
      <c r="A1254" s="252">
        <v>215432</v>
      </c>
      <c r="B1254" s="252" t="s">
        <v>182</v>
      </c>
      <c r="C1254" s="252" t="s">
        <v>366</v>
      </c>
      <c r="D1254" s="252" t="s">
        <v>366</v>
      </c>
      <c r="E1254" s="252" t="s">
        <v>368</v>
      </c>
      <c r="F1254" s="252" t="s">
        <v>366</v>
      </c>
      <c r="G1254" s="252" t="s">
        <v>368</v>
      </c>
      <c r="H1254" s="252" t="s">
        <v>368</v>
      </c>
      <c r="I1254" s="252" t="s">
        <v>368</v>
      </c>
      <c r="J1254" s="252" t="s">
        <v>368</v>
      </c>
      <c r="K1254" s="252" t="s">
        <v>368</v>
      </c>
      <c r="L1254" s="252" t="s">
        <v>367</v>
      </c>
      <c r="M1254" s="252" t="s">
        <v>367</v>
      </c>
      <c r="N1254" s="252" t="s">
        <v>367</v>
      </c>
      <c r="O1254" s="252" t="s">
        <v>367</v>
      </c>
      <c r="P1254" s="252" t="s">
        <v>367</v>
      </c>
      <c r="Q1254" s="252" t="s">
        <v>367</v>
      </c>
    </row>
    <row r="1255" spans="1:17">
      <c r="A1255" s="252">
        <v>214742</v>
      </c>
      <c r="B1255" s="252" t="s">
        <v>182</v>
      </c>
      <c r="C1255" s="252" t="s">
        <v>368</v>
      </c>
      <c r="D1255" s="252" t="s">
        <v>368</v>
      </c>
      <c r="E1255" s="252" t="s">
        <v>368</v>
      </c>
      <c r="F1255" s="252" t="s">
        <v>368</v>
      </c>
      <c r="G1255" s="252" t="s">
        <v>366</v>
      </c>
      <c r="H1255" s="252" t="s">
        <v>368</v>
      </c>
      <c r="I1255" s="252" t="s">
        <v>368</v>
      </c>
      <c r="J1255" s="252" t="s">
        <v>368</v>
      </c>
      <c r="K1255" s="252" t="s">
        <v>368</v>
      </c>
      <c r="L1255" s="252" t="s">
        <v>367</v>
      </c>
      <c r="M1255" s="252" t="s">
        <v>367</v>
      </c>
      <c r="N1255" s="252" t="s">
        <v>367</v>
      </c>
      <c r="O1255" s="252" t="s">
        <v>367</v>
      </c>
      <c r="P1255" s="252" t="s">
        <v>367</v>
      </c>
      <c r="Q1255" s="252" t="s">
        <v>367</v>
      </c>
    </row>
    <row r="1256" spans="1:17">
      <c r="A1256" s="252">
        <v>215067</v>
      </c>
      <c r="B1256" s="252" t="s">
        <v>182</v>
      </c>
      <c r="C1256" s="252" t="s">
        <v>367</v>
      </c>
      <c r="D1256" s="252" t="s">
        <v>366</v>
      </c>
      <c r="E1256" s="252" t="s">
        <v>368</v>
      </c>
      <c r="F1256" s="252" t="s">
        <v>368</v>
      </c>
      <c r="G1256" s="252" t="s">
        <v>366</v>
      </c>
      <c r="H1256" s="252" t="s">
        <v>368</v>
      </c>
      <c r="I1256" s="252" t="s">
        <v>368</v>
      </c>
      <c r="J1256" s="252" t="s">
        <v>368</v>
      </c>
      <c r="K1256" s="252" t="s">
        <v>368</v>
      </c>
      <c r="L1256" s="252" t="s">
        <v>367</v>
      </c>
      <c r="M1256" s="252" t="s">
        <v>367</v>
      </c>
      <c r="N1256" s="252" t="s">
        <v>367</v>
      </c>
      <c r="O1256" s="252" t="s">
        <v>367</v>
      </c>
      <c r="P1256" s="252" t="s">
        <v>367</v>
      </c>
      <c r="Q1256" s="252" t="s">
        <v>367</v>
      </c>
    </row>
    <row r="1257" spans="1:17">
      <c r="A1257" s="252">
        <v>214947</v>
      </c>
      <c r="B1257" s="252" t="s">
        <v>182</v>
      </c>
      <c r="C1257" s="252" t="s">
        <v>368</v>
      </c>
      <c r="D1257" s="252" t="s">
        <v>368</v>
      </c>
      <c r="E1257" s="252" t="s">
        <v>366</v>
      </c>
      <c r="F1257" s="252" t="s">
        <v>368</v>
      </c>
      <c r="G1257" s="252" t="s">
        <v>366</v>
      </c>
      <c r="H1257" s="252" t="s">
        <v>368</v>
      </c>
      <c r="I1257" s="252" t="s">
        <v>368</v>
      </c>
      <c r="J1257" s="252" t="s">
        <v>368</v>
      </c>
      <c r="K1257" s="252" t="s">
        <v>368</v>
      </c>
      <c r="L1257" s="252" t="s">
        <v>367</v>
      </c>
      <c r="M1257" s="252" t="s">
        <v>367</v>
      </c>
      <c r="N1257" s="252" t="s">
        <v>367</v>
      </c>
      <c r="O1257" s="252" t="s">
        <v>367</v>
      </c>
      <c r="P1257" s="252" t="s">
        <v>367</v>
      </c>
      <c r="Q1257" s="252" t="s">
        <v>367</v>
      </c>
    </row>
    <row r="1258" spans="1:17">
      <c r="A1258" s="252">
        <v>214738</v>
      </c>
      <c r="B1258" s="252" t="s">
        <v>182</v>
      </c>
      <c r="C1258" s="252" t="s">
        <v>368</v>
      </c>
      <c r="D1258" s="252" t="s">
        <v>366</v>
      </c>
      <c r="E1258" s="252" t="s">
        <v>366</v>
      </c>
      <c r="F1258" s="252" t="s">
        <v>366</v>
      </c>
      <c r="G1258" s="252" t="s">
        <v>366</v>
      </c>
      <c r="H1258" s="252" t="s">
        <v>368</v>
      </c>
      <c r="I1258" s="252" t="s">
        <v>368</v>
      </c>
      <c r="J1258" s="252" t="s">
        <v>368</v>
      </c>
      <c r="K1258" s="252" t="s">
        <v>368</v>
      </c>
      <c r="L1258" s="252" t="s">
        <v>367</v>
      </c>
      <c r="M1258" s="252" t="s">
        <v>367</v>
      </c>
      <c r="N1258" s="252" t="s">
        <v>367</v>
      </c>
      <c r="O1258" s="252" t="s">
        <v>367</v>
      </c>
      <c r="P1258" s="252" t="s">
        <v>367</v>
      </c>
      <c r="Q1258" s="252" t="s">
        <v>367</v>
      </c>
    </row>
    <row r="1259" spans="1:17">
      <c r="A1259" s="253">
        <v>213583</v>
      </c>
      <c r="B1259" s="252" t="s">
        <v>182</v>
      </c>
      <c r="C1259" s="252" t="s">
        <v>366</v>
      </c>
      <c r="D1259" s="252" t="s">
        <v>368</v>
      </c>
      <c r="E1259" s="252" t="s">
        <v>366</v>
      </c>
      <c r="F1259" s="252" t="s">
        <v>366</v>
      </c>
      <c r="G1259" s="252" t="s">
        <v>368</v>
      </c>
      <c r="H1259" s="252" t="s">
        <v>367</v>
      </c>
      <c r="I1259" s="252" t="s">
        <v>366</v>
      </c>
      <c r="J1259" s="252" t="s">
        <v>368</v>
      </c>
      <c r="K1259" s="252" t="s">
        <v>368</v>
      </c>
      <c r="L1259" s="252" t="s">
        <v>367</v>
      </c>
      <c r="M1259" s="252" t="s">
        <v>367</v>
      </c>
      <c r="N1259" s="252" t="s">
        <v>367</v>
      </c>
      <c r="O1259" s="252" t="s">
        <v>367</v>
      </c>
      <c r="P1259" s="252" t="s">
        <v>367</v>
      </c>
      <c r="Q1259" s="252" t="s">
        <v>367</v>
      </c>
    </row>
    <row r="1260" spans="1:17">
      <c r="A1260" s="252">
        <v>213859</v>
      </c>
      <c r="B1260" s="252" t="s">
        <v>182</v>
      </c>
      <c r="C1260" s="252" t="s">
        <v>368</v>
      </c>
      <c r="D1260" s="252" t="s">
        <v>368</v>
      </c>
      <c r="E1260" s="252" t="s">
        <v>368</v>
      </c>
      <c r="F1260" s="252" t="s">
        <v>368</v>
      </c>
      <c r="G1260" s="252" t="s">
        <v>368</v>
      </c>
      <c r="H1260" s="252" t="s">
        <v>367</v>
      </c>
      <c r="I1260" s="252" t="s">
        <v>366</v>
      </c>
      <c r="J1260" s="252" t="s">
        <v>366</v>
      </c>
      <c r="K1260" s="252" t="s">
        <v>368</v>
      </c>
      <c r="L1260" s="252" t="s">
        <v>367</v>
      </c>
      <c r="M1260" s="252" t="s">
        <v>367</v>
      </c>
      <c r="N1260" s="252" t="s">
        <v>367</v>
      </c>
      <c r="O1260" s="252" t="s">
        <v>367</v>
      </c>
      <c r="P1260" s="252" t="s">
        <v>367</v>
      </c>
      <c r="Q1260" s="252" t="s">
        <v>367</v>
      </c>
    </row>
    <row r="1261" spans="1:17">
      <c r="A1261" s="253">
        <v>212266</v>
      </c>
      <c r="B1261" s="252" t="s">
        <v>182</v>
      </c>
      <c r="C1261" s="252" t="s">
        <v>366</v>
      </c>
      <c r="D1261" s="252" t="s">
        <v>368</v>
      </c>
      <c r="E1261" s="252" t="s">
        <v>366</v>
      </c>
      <c r="F1261" s="252" t="s">
        <v>366</v>
      </c>
      <c r="G1261" s="252" t="s">
        <v>368</v>
      </c>
      <c r="H1261" s="252" t="s">
        <v>368</v>
      </c>
      <c r="I1261" s="252" t="s">
        <v>366</v>
      </c>
      <c r="J1261" s="252" t="s">
        <v>366</v>
      </c>
      <c r="K1261" s="252" t="s">
        <v>368</v>
      </c>
      <c r="L1261" s="252" t="s">
        <v>367</v>
      </c>
      <c r="M1261" s="252" t="s">
        <v>367</v>
      </c>
      <c r="N1261" s="252" t="s">
        <v>367</v>
      </c>
      <c r="O1261" s="252" t="s">
        <v>367</v>
      </c>
      <c r="P1261" s="252" t="s">
        <v>367</v>
      </c>
      <c r="Q1261" s="252" t="s">
        <v>367</v>
      </c>
    </row>
    <row r="1262" spans="1:17">
      <c r="A1262" s="253">
        <v>213314</v>
      </c>
      <c r="B1262" s="252" t="s">
        <v>182</v>
      </c>
      <c r="C1262" s="252" t="s">
        <v>366</v>
      </c>
      <c r="D1262" s="252" t="s">
        <v>367</v>
      </c>
      <c r="E1262" s="252" t="s">
        <v>366</v>
      </c>
      <c r="F1262" s="252" t="s">
        <v>366</v>
      </c>
      <c r="G1262" s="252" t="s">
        <v>368</v>
      </c>
      <c r="H1262" s="252" t="s">
        <v>368</v>
      </c>
      <c r="I1262" s="252" t="s">
        <v>366</v>
      </c>
      <c r="J1262" s="252" t="s">
        <v>368</v>
      </c>
      <c r="K1262" s="252" t="s">
        <v>366</v>
      </c>
      <c r="L1262" s="252" t="s">
        <v>367</v>
      </c>
      <c r="M1262" s="252" t="s">
        <v>367</v>
      </c>
      <c r="N1262" s="252" t="s">
        <v>367</v>
      </c>
      <c r="O1262" s="252" t="s">
        <v>367</v>
      </c>
      <c r="P1262" s="252" t="s">
        <v>367</v>
      </c>
      <c r="Q1262" s="252" t="s">
        <v>367</v>
      </c>
    </row>
    <row r="1263" spans="1:17">
      <c r="A1263" s="253">
        <v>212448</v>
      </c>
      <c r="B1263" s="252" t="s">
        <v>182</v>
      </c>
      <c r="C1263" s="252" t="s">
        <v>366</v>
      </c>
      <c r="D1263" s="252" t="s">
        <v>368</v>
      </c>
      <c r="E1263" s="252" t="s">
        <v>366</v>
      </c>
      <c r="F1263" s="252" t="s">
        <v>368</v>
      </c>
      <c r="G1263" s="252" t="s">
        <v>368</v>
      </c>
      <c r="H1263" s="252" t="s">
        <v>367</v>
      </c>
      <c r="I1263" s="252" t="s">
        <v>366</v>
      </c>
      <c r="J1263" s="252" t="s">
        <v>366</v>
      </c>
      <c r="K1263" s="252" t="s">
        <v>366</v>
      </c>
      <c r="L1263" s="252" t="s">
        <v>367</v>
      </c>
      <c r="M1263" s="252" t="s">
        <v>367</v>
      </c>
      <c r="N1263" s="252" t="s">
        <v>367</v>
      </c>
      <c r="O1263" s="252" t="s">
        <v>367</v>
      </c>
      <c r="P1263" s="252" t="s">
        <v>367</v>
      </c>
      <c r="Q1263" s="252" t="s">
        <v>367</v>
      </c>
    </row>
    <row r="1264" spans="1:17">
      <c r="A1264" s="253">
        <v>211713</v>
      </c>
      <c r="B1264" s="252" t="s">
        <v>182</v>
      </c>
      <c r="C1264" s="252" t="s">
        <v>366</v>
      </c>
      <c r="D1264" s="252" t="s">
        <v>366</v>
      </c>
      <c r="E1264" s="252" t="s">
        <v>366</v>
      </c>
      <c r="F1264" s="252" t="s">
        <v>366</v>
      </c>
      <c r="G1264" s="252" t="s">
        <v>368</v>
      </c>
      <c r="H1264" s="252" t="s">
        <v>368</v>
      </c>
      <c r="I1264" s="252" t="s">
        <v>366</v>
      </c>
      <c r="J1264" s="252" t="s">
        <v>366</v>
      </c>
      <c r="K1264" s="252" t="s">
        <v>366</v>
      </c>
      <c r="L1264" s="252" t="s">
        <v>367</v>
      </c>
      <c r="M1264" s="252" t="s">
        <v>367</v>
      </c>
      <c r="N1264" s="252" t="s">
        <v>367</v>
      </c>
      <c r="O1264" s="252" t="s">
        <v>367</v>
      </c>
      <c r="P1264" s="252" t="s">
        <v>367</v>
      </c>
      <c r="Q1264" s="252" t="s">
        <v>367</v>
      </c>
    </row>
    <row r="1265" spans="1:17">
      <c r="A1265" s="253">
        <v>211708</v>
      </c>
      <c r="B1265" s="252" t="s">
        <v>182</v>
      </c>
      <c r="C1265" s="252" t="s">
        <v>366</v>
      </c>
      <c r="D1265" s="252" t="s">
        <v>368</v>
      </c>
      <c r="E1265" s="252" t="s">
        <v>368</v>
      </c>
      <c r="F1265" s="252" t="s">
        <v>366</v>
      </c>
      <c r="G1265" s="252" t="s">
        <v>367</v>
      </c>
      <c r="H1265" s="252" t="s">
        <v>368</v>
      </c>
      <c r="I1265" s="252" t="s">
        <v>368</v>
      </c>
      <c r="J1265" s="252" t="s">
        <v>368</v>
      </c>
      <c r="K1265" s="252" t="s">
        <v>367</v>
      </c>
      <c r="L1265" s="252" t="s">
        <v>368</v>
      </c>
      <c r="M1265" s="252" t="s">
        <v>367</v>
      </c>
      <c r="N1265" s="252" t="s">
        <v>367</v>
      </c>
      <c r="O1265" s="252" t="s">
        <v>367</v>
      </c>
      <c r="P1265" s="252" t="s">
        <v>367</v>
      </c>
      <c r="Q1265" s="252" t="s">
        <v>367</v>
      </c>
    </row>
    <row r="1266" spans="1:17">
      <c r="A1266" s="252">
        <v>214994</v>
      </c>
      <c r="B1266" s="252" t="s">
        <v>182</v>
      </c>
      <c r="C1266" s="252" t="s">
        <v>368</v>
      </c>
      <c r="D1266" s="252" t="s">
        <v>368</v>
      </c>
      <c r="E1266" s="252" t="s">
        <v>368</v>
      </c>
      <c r="F1266" s="252" t="s">
        <v>368</v>
      </c>
      <c r="G1266" s="252" t="s">
        <v>368</v>
      </c>
      <c r="H1266" s="252" t="s">
        <v>368</v>
      </c>
      <c r="I1266" s="252" t="s">
        <v>368</v>
      </c>
      <c r="J1266" s="252" t="s">
        <v>368</v>
      </c>
      <c r="K1266" s="252" t="s">
        <v>367</v>
      </c>
      <c r="L1266" s="252" t="s">
        <v>368</v>
      </c>
      <c r="M1266" s="252" t="s">
        <v>367</v>
      </c>
      <c r="N1266" s="252" t="s">
        <v>367</v>
      </c>
      <c r="O1266" s="252" t="s">
        <v>367</v>
      </c>
      <c r="P1266" s="252" t="s">
        <v>367</v>
      </c>
      <c r="Q1266" s="252" t="s">
        <v>367</v>
      </c>
    </row>
    <row r="1267" spans="1:17">
      <c r="A1267" s="252">
        <v>214809</v>
      </c>
      <c r="B1267" s="252" t="s">
        <v>182</v>
      </c>
      <c r="C1267" s="252" t="s">
        <v>368</v>
      </c>
      <c r="D1267" s="252" t="s">
        <v>368</v>
      </c>
      <c r="E1267" s="252" t="s">
        <v>368</v>
      </c>
      <c r="F1267" s="252" t="s">
        <v>368</v>
      </c>
      <c r="G1267" s="252" t="s">
        <v>368</v>
      </c>
      <c r="H1267" s="252" t="s">
        <v>368</v>
      </c>
      <c r="I1267" s="252" t="s">
        <v>367</v>
      </c>
      <c r="J1267" s="252" t="s">
        <v>367</v>
      </c>
      <c r="K1267" s="252" t="s">
        <v>368</v>
      </c>
      <c r="L1267" s="252" t="s">
        <v>368</v>
      </c>
      <c r="M1267" s="252" t="s">
        <v>367</v>
      </c>
      <c r="N1267" s="252" t="s">
        <v>367</v>
      </c>
      <c r="O1267" s="252" t="s">
        <v>367</v>
      </c>
      <c r="P1267" s="252" t="s">
        <v>367</v>
      </c>
      <c r="Q1267" s="252" t="s">
        <v>367</v>
      </c>
    </row>
    <row r="1268" spans="1:17">
      <c r="A1268" s="252">
        <v>215144</v>
      </c>
      <c r="B1268" s="252" t="s">
        <v>182</v>
      </c>
      <c r="C1268" s="252" t="s">
        <v>366</v>
      </c>
      <c r="D1268" s="252" t="s">
        <v>366</v>
      </c>
      <c r="E1268" s="252" t="s">
        <v>368</v>
      </c>
      <c r="F1268" s="252" t="s">
        <v>368</v>
      </c>
      <c r="G1268" s="252" t="s">
        <v>368</v>
      </c>
      <c r="H1268" s="252" t="s">
        <v>368</v>
      </c>
      <c r="I1268" s="252" t="s">
        <v>367</v>
      </c>
      <c r="J1268" s="252" t="s">
        <v>367</v>
      </c>
      <c r="K1268" s="252" t="s">
        <v>368</v>
      </c>
      <c r="L1268" s="252" t="s">
        <v>368</v>
      </c>
      <c r="M1268" s="252" t="s">
        <v>367</v>
      </c>
      <c r="N1268" s="252" t="s">
        <v>367</v>
      </c>
      <c r="O1268" s="252" t="s">
        <v>367</v>
      </c>
      <c r="P1268" s="252" t="s">
        <v>367</v>
      </c>
      <c r="Q1268" s="252" t="s">
        <v>367</v>
      </c>
    </row>
    <row r="1269" spans="1:17">
      <c r="A1269" s="253">
        <v>210478</v>
      </c>
      <c r="B1269" s="252" t="s">
        <v>182</v>
      </c>
      <c r="C1269" s="252" t="s">
        <v>366</v>
      </c>
      <c r="D1269" s="252" t="s">
        <v>368</v>
      </c>
      <c r="E1269" s="252" t="s">
        <v>368</v>
      </c>
      <c r="F1269" s="252" t="s">
        <v>366</v>
      </c>
      <c r="G1269" s="252" t="s">
        <v>367</v>
      </c>
      <c r="H1269" s="252" t="s">
        <v>367</v>
      </c>
      <c r="I1269" s="252" t="s">
        <v>368</v>
      </c>
      <c r="J1269" s="252" t="s">
        <v>367</v>
      </c>
      <c r="K1269" s="252" t="s">
        <v>368</v>
      </c>
      <c r="L1269" s="252" t="s">
        <v>368</v>
      </c>
      <c r="M1269" s="252" t="s">
        <v>367</v>
      </c>
      <c r="N1269" s="252" t="s">
        <v>367</v>
      </c>
      <c r="O1269" s="252" t="s">
        <v>367</v>
      </c>
      <c r="P1269" s="252" t="s">
        <v>367</v>
      </c>
      <c r="Q1269" s="252" t="s">
        <v>367</v>
      </c>
    </row>
    <row r="1270" spans="1:17">
      <c r="A1270" s="252">
        <v>215440</v>
      </c>
      <c r="B1270" s="252" t="s">
        <v>182</v>
      </c>
      <c r="C1270" s="252" t="s">
        <v>367</v>
      </c>
      <c r="D1270" s="252" t="s">
        <v>368</v>
      </c>
      <c r="E1270" s="252" t="s">
        <v>368</v>
      </c>
      <c r="F1270" s="252" t="s">
        <v>368</v>
      </c>
      <c r="G1270" s="252" t="s">
        <v>368</v>
      </c>
      <c r="H1270" s="252" t="s">
        <v>367</v>
      </c>
      <c r="I1270" s="252" t="s">
        <v>368</v>
      </c>
      <c r="J1270" s="252" t="s">
        <v>367</v>
      </c>
      <c r="K1270" s="252" t="s">
        <v>368</v>
      </c>
      <c r="L1270" s="252" t="s">
        <v>368</v>
      </c>
      <c r="M1270" s="252" t="s">
        <v>367</v>
      </c>
      <c r="N1270" s="252" t="s">
        <v>367</v>
      </c>
      <c r="O1270" s="252" t="s">
        <v>367</v>
      </c>
      <c r="P1270" s="252" t="s">
        <v>367</v>
      </c>
      <c r="Q1270" s="252" t="s">
        <v>367</v>
      </c>
    </row>
    <row r="1271" spans="1:17">
      <c r="A1271" s="252">
        <v>214860</v>
      </c>
      <c r="B1271" s="252" t="s">
        <v>182</v>
      </c>
      <c r="C1271" s="252" t="s">
        <v>367</v>
      </c>
      <c r="D1271" s="252" t="s">
        <v>368</v>
      </c>
      <c r="E1271" s="252" t="s">
        <v>368</v>
      </c>
      <c r="F1271" s="252" t="s">
        <v>368</v>
      </c>
      <c r="G1271" s="252" t="s">
        <v>368</v>
      </c>
      <c r="H1271" s="252" t="s">
        <v>367</v>
      </c>
      <c r="I1271" s="252" t="s">
        <v>368</v>
      </c>
      <c r="J1271" s="252" t="s">
        <v>367</v>
      </c>
      <c r="K1271" s="252" t="s">
        <v>368</v>
      </c>
      <c r="L1271" s="252" t="s">
        <v>368</v>
      </c>
      <c r="M1271" s="252" t="s">
        <v>367</v>
      </c>
      <c r="N1271" s="252" t="s">
        <v>367</v>
      </c>
      <c r="O1271" s="252" t="s">
        <v>367</v>
      </c>
      <c r="P1271" s="252" t="s">
        <v>367</v>
      </c>
      <c r="Q1271" s="252" t="s">
        <v>367</v>
      </c>
    </row>
    <row r="1272" spans="1:17">
      <c r="A1272" s="252">
        <v>215297</v>
      </c>
      <c r="B1272" s="252" t="s">
        <v>182</v>
      </c>
      <c r="C1272" s="252" t="s">
        <v>368</v>
      </c>
      <c r="D1272" s="252" t="s">
        <v>368</v>
      </c>
      <c r="E1272" s="252" t="s">
        <v>368</v>
      </c>
      <c r="F1272" s="252" t="s">
        <v>368</v>
      </c>
      <c r="G1272" s="252" t="s">
        <v>368</v>
      </c>
      <c r="H1272" s="252" t="s">
        <v>367</v>
      </c>
      <c r="I1272" s="252" t="s">
        <v>368</v>
      </c>
      <c r="J1272" s="252" t="s">
        <v>367</v>
      </c>
      <c r="K1272" s="252" t="s">
        <v>368</v>
      </c>
      <c r="L1272" s="252" t="s">
        <v>368</v>
      </c>
      <c r="M1272" s="252" t="s">
        <v>367</v>
      </c>
      <c r="N1272" s="252" t="s">
        <v>367</v>
      </c>
      <c r="O1272" s="252" t="s">
        <v>367</v>
      </c>
      <c r="P1272" s="252" t="s">
        <v>367</v>
      </c>
      <c r="Q1272" s="252" t="s">
        <v>367</v>
      </c>
    </row>
    <row r="1273" spans="1:17">
      <c r="A1273" s="252">
        <v>215427</v>
      </c>
      <c r="B1273" s="252" t="s">
        <v>182</v>
      </c>
      <c r="C1273" s="252" t="s">
        <v>366</v>
      </c>
      <c r="D1273" s="252" t="s">
        <v>366</v>
      </c>
      <c r="E1273" s="252" t="s">
        <v>366</v>
      </c>
      <c r="F1273" s="252" t="s">
        <v>368</v>
      </c>
      <c r="G1273" s="252" t="s">
        <v>368</v>
      </c>
      <c r="H1273" s="252" t="s">
        <v>367</v>
      </c>
      <c r="I1273" s="252" t="s">
        <v>368</v>
      </c>
      <c r="J1273" s="252" t="s">
        <v>367</v>
      </c>
      <c r="K1273" s="252" t="s">
        <v>368</v>
      </c>
      <c r="L1273" s="252" t="s">
        <v>368</v>
      </c>
      <c r="M1273" s="252" t="s">
        <v>367</v>
      </c>
      <c r="N1273" s="252" t="s">
        <v>367</v>
      </c>
      <c r="O1273" s="252" t="s">
        <v>367</v>
      </c>
      <c r="P1273" s="252" t="s">
        <v>367</v>
      </c>
      <c r="Q1273" s="252" t="s">
        <v>367</v>
      </c>
    </row>
    <row r="1274" spans="1:17">
      <c r="A1274" s="252">
        <v>215111</v>
      </c>
      <c r="B1274" s="252" t="s">
        <v>182</v>
      </c>
      <c r="C1274" s="252" t="s">
        <v>368</v>
      </c>
      <c r="D1274" s="252" t="s">
        <v>366</v>
      </c>
      <c r="E1274" s="252" t="s">
        <v>368</v>
      </c>
      <c r="F1274" s="252" t="s">
        <v>368</v>
      </c>
      <c r="G1274" s="252" t="s">
        <v>366</v>
      </c>
      <c r="H1274" s="252" t="s">
        <v>367</v>
      </c>
      <c r="I1274" s="252" t="s">
        <v>368</v>
      </c>
      <c r="J1274" s="252" t="s">
        <v>367</v>
      </c>
      <c r="K1274" s="252" t="s">
        <v>368</v>
      </c>
      <c r="L1274" s="252" t="s">
        <v>368</v>
      </c>
      <c r="M1274" s="252" t="s">
        <v>367</v>
      </c>
      <c r="N1274" s="252" t="s">
        <v>367</v>
      </c>
      <c r="O1274" s="252" t="s">
        <v>367</v>
      </c>
      <c r="P1274" s="252" t="s">
        <v>367</v>
      </c>
      <c r="Q1274" s="252" t="s">
        <v>367</v>
      </c>
    </row>
    <row r="1275" spans="1:17">
      <c r="A1275" s="252">
        <v>211492</v>
      </c>
      <c r="B1275" s="252" t="s">
        <v>182</v>
      </c>
      <c r="C1275" s="252" t="s">
        <v>368</v>
      </c>
      <c r="D1275" s="252" t="s">
        <v>368</v>
      </c>
      <c r="E1275" s="252" t="s">
        <v>366</v>
      </c>
      <c r="F1275" s="252" t="s">
        <v>366</v>
      </c>
      <c r="G1275" s="252" t="s">
        <v>366</v>
      </c>
      <c r="H1275" s="252" t="s">
        <v>367</v>
      </c>
      <c r="I1275" s="252" t="s">
        <v>368</v>
      </c>
      <c r="J1275" s="252" t="s">
        <v>367</v>
      </c>
      <c r="K1275" s="252" t="s">
        <v>368</v>
      </c>
      <c r="L1275" s="252" t="s">
        <v>368</v>
      </c>
      <c r="M1275" s="252" t="s">
        <v>367</v>
      </c>
      <c r="N1275" s="252" t="s">
        <v>367</v>
      </c>
      <c r="O1275" s="252" t="s">
        <v>367</v>
      </c>
      <c r="P1275" s="252" t="s">
        <v>367</v>
      </c>
      <c r="Q1275" s="252" t="s">
        <v>367</v>
      </c>
    </row>
    <row r="1276" spans="1:17">
      <c r="A1276" s="252">
        <v>214829</v>
      </c>
      <c r="B1276" s="252" t="s">
        <v>182</v>
      </c>
      <c r="C1276" s="252" t="s">
        <v>368</v>
      </c>
      <c r="D1276" s="252" t="s">
        <v>368</v>
      </c>
      <c r="E1276" s="252" t="s">
        <v>368</v>
      </c>
      <c r="F1276" s="252" t="s">
        <v>367</v>
      </c>
      <c r="G1276" s="252" t="s">
        <v>367</v>
      </c>
      <c r="H1276" s="252" t="s">
        <v>368</v>
      </c>
      <c r="I1276" s="252" t="s">
        <v>368</v>
      </c>
      <c r="J1276" s="252" t="s">
        <v>367</v>
      </c>
      <c r="K1276" s="252" t="s">
        <v>368</v>
      </c>
      <c r="L1276" s="252" t="s">
        <v>368</v>
      </c>
      <c r="M1276" s="252" t="s">
        <v>367</v>
      </c>
      <c r="N1276" s="252" t="s">
        <v>367</v>
      </c>
      <c r="O1276" s="252" t="s">
        <v>367</v>
      </c>
      <c r="P1276" s="252" t="s">
        <v>367</v>
      </c>
      <c r="Q1276" s="252" t="s">
        <v>367</v>
      </c>
    </row>
    <row r="1277" spans="1:17">
      <c r="A1277" s="252">
        <v>214808</v>
      </c>
      <c r="B1277" s="252" t="s">
        <v>182</v>
      </c>
      <c r="C1277" s="252" t="s">
        <v>368</v>
      </c>
      <c r="D1277" s="252" t="s">
        <v>368</v>
      </c>
      <c r="E1277" s="252" t="s">
        <v>368</v>
      </c>
      <c r="F1277" s="252" t="s">
        <v>368</v>
      </c>
      <c r="G1277" s="252" t="s">
        <v>367</v>
      </c>
      <c r="H1277" s="252" t="s">
        <v>368</v>
      </c>
      <c r="I1277" s="252" t="s">
        <v>368</v>
      </c>
      <c r="J1277" s="252" t="s">
        <v>367</v>
      </c>
      <c r="K1277" s="252" t="s">
        <v>368</v>
      </c>
      <c r="L1277" s="252" t="s">
        <v>368</v>
      </c>
      <c r="M1277" s="252" t="s">
        <v>367</v>
      </c>
      <c r="N1277" s="252" t="s">
        <v>367</v>
      </c>
      <c r="O1277" s="252" t="s">
        <v>367</v>
      </c>
      <c r="P1277" s="252" t="s">
        <v>367</v>
      </c>
      <c r="Q1277" s="252" t="s">
        <v>367</v>
      </c>
    </row>
    <row r="1278" spans="1:17">
      <c r="A1278" s="252">
        <v>214766</v>
      </c>
      <c r="B1278" s="252" t="s">
        <v>182</v>
      </c>
      <c r="C1278" s="252" t="s">
        <v>368</v>
      </c>
      <c r="D1278" s="252" t="s">
        <v>368</v>
      </c>
      <c r="E1278" s="252" t="s">
        <v>368</v>
      </c>
      <c r="F1278" s="252" t="s">
        <v>368</v>
      </c>
      <c r="G1278" s="252" t="s">
        <v>367</v>
      </c>
      <c r="H1278" s="252" t="s">
        <v>368</v>
      </c>
      <c r="I1278" s="252" t="s">
        <v>368</v>
      </c>
      <c r="J1278" s="252" t="s">
        <v>367</v>
      </c>
      <c r="K1278" s="252" t="s">
        <v>368</v>
      </c>
      <c r="L1278" s="252" t="s">
        <v>368</v>
      </c>
      <c r="M1278" s="252" t="s">
        <v>367</v>
      </c>
      <c r="N1278" s="252" t="s">
        <v>367</v>
      </c>
      <c r="O1278" s="252" t="s">
        <v>367</v>
      </c>
      <c r="P1278" s="252" t="s">
        <v>367</v>
      </c>
      <c r="Q1278" s="252" t="s">
        <v>367</v>
      </c>
    </row>
    <row r="1279" spans="1:17">
      <c r="A1279" s="252">
        <v>215472</v>
      </c>
      <c r="B1279" s="252" t="s">
        <v>182</v>
      </c>
      <c r="C1279" s="252" t="s">
        <v>368</v>
      </c>
      <c r="D1279" s="252" t="s">
        <v>366</v>
      </c>
      <c r="E1279" s="252" t="s">
        <v>368</v>
      </c>
      <c r="F1279" s="252" t="s">
        <v>368</v>
      </c>
      <c r="G1279" s="252" t="s">
        <v>367</v>
      </c>
      <c r="H1279" s="252" t="s">
        <v>368</v>
      </c>
      <c r="I1279" s="252" t="s">
        <v>368</v>
      </c>
      <c r="J1279" s="252" t="s">
        <v>367</v>
      </c>
      <c r="K1279" s="252" t="s">
        <v>368</v>
      </c>
      <c r="L1279" s="252" t="s">
        <v>368</v>
      </c>
      <c r="M1279" s="252" t="s">
        <v>367</v>
      </c>
      <c r="N1279" s="252" t="s">
        <v>367</v>
      </c>
      <c r="O1279" s="252" t="s">
        <v>367</v>
      </c>
      <c r="P1279" s="252" t="s">
        <v>367</v>
      </c>
      <c r="Q1279" s="252" t="s">
        <v>367</v>
      </c>
    </row>
    <row r="1280" spans="1:17">
      <c r="A1280" s="252">
        <v>215364</v>
      </c>
      <c r="B1280" s="252" t="s">
        <v>182</v>
      </c>
      <c r="C1280" s="252" t="s">
        <v>368</v>
      </c>
      <c r="D1280" s="252" t="s">
        <v>368</v>
      </c>
      <c r="E1280" s="252" t="s">
        <v>366</v>
      </c>
      <c r="F1280" s="252" t="s">
        <v>368</v>
      </c>
      <c r="G1280" s="252" t="s">
        <v>367</v>
      </c>
      <c r="H1280" s="252" t="s">
        <v>368</v>
      </c>
      <c r="I1280" s="252" t="s">
        <v>368</v>
      </c>
      <c r="J1280" s="252" t="s">
        <v>367</v>
      </c>
      <c r="K1280" s="252" t="s">
        <v>368</v>
      </c>
      <c r="L1280" s="252" t="s">
        <v>368</v>
      </c>
      <c r="M1280" s="252" t="s">
        <v>367</v>
      </c>
      <c r="N1280" s="252" t="s">
        <v>367</v>
      </c>
      <c r="O1280" s="252" t="s">
        <v>367</v>
      </c>
      <c r="P1280" s="252" t="s">
        <v>367</v>
      </c>
      <c r="Q1280" s="252" t="s">
        <v>367</v>
      </c>
    </row>
    <row r="1281" spans="1:17">
      <c r="A1281" s="252">
        <v>214874</v>
      </c>
      <c r="B1281" s="252" t="s">
        <v>182</v>
      </c>
      <c r="C1281" s="252" t="s">
        <v>367</v>
      </c>
      <c r="D1281" s="252" t="s">
        <v>367</v>
      </c>
      <c r="E1281" s="252" t="s">
        <v>368</v>
      </c>
      <c r="F1281" s="252" t="s">
        <v>368</v>
      </c>
      <c r="G1281" s="252" t="s">
        <v>368</v>
      </c>
      <c r="H1281" s="252" t="s">
        <v>368</v>
      </c>
      <c r="I1281" s="252" t="s">
        <v>368</v>
      </c>
      <c r="J1281" s="252" t="s">
        <v>367</v>
      </c>
      <c r="K1281" s="252" t="s">
        <v>368</v>
      </c>
      <c r="L1281" s="252" t="s">
        <v>368</v>
      </c>
      <c r="M1281" s="252" t="s">
        <v>367</v>
      </c>
      <c r="N1281" s="252" t="s">
        <v>367</v>
      </c>
      <c r="O1281" s="252" t="s">
        <v>367</v>
      </c>
      <c r="P1281" s="252" t="s">
        <v>367</v>
      </c>
      <c r="Q1281" s="252" t="s">
        <v>367</v>
      </c>
    </row>
    <row r="1282" spans="1:17">
      <c r="A1282" s="252">
        <v>215274</v>
      </c>
      <c r="B1282" s="252" t="s">
        <v>182</v>
      </c>
      <c r="C1282" s="252" t="s">
        <v>367</v>
      </c>
      <c r="D1282" s="252" t="s">
        <v>368</v>
      </c>
      <c r="E1282" s="252" t="s">
        <v>368</v>
      </c>
      <c r="F1282" s="252" t="s">
        <v>368</v>
      </c>
      <c r="G1282" s="252" t="s">
        <v>368</v>
      </c>
      <c r="H1282" s="252" t="s">
        <v>368</v>
      </c>
      <c r="I1282" s="252" t="s">
        <v>368</v>
      </c>
      <c r="J1282" s="252" t="s">
        <v>367</v>
      </c>
      <c r="K1282" s="252" t="s">
        <v>368</v>
      </c>
      <c r="L1282" s="252" t="s">
        <v>368</v>
      </c>
      <c r="M1282" s="252" t="s">
        <v>367</v>
      </c>
      <c r="N1282" s="252" t="s">
        <v>367</v>
      </c>
      <c r="O1282" s="252" t="s">
        <v>367</v>
      </c>
      <c r="P1282" s="252" t="s">
        <v>367</v>
      </c>
      <c r="Q1282" s="252" t="s">
        <v>367</v>
      </c>
    </row>
    <row r="1283" spans="1:17">
      <c r="A1283" s="252">
        <v>215448</v>
      </c>
      <c r="B1283" s="252" t="s">
        <v>182</v>
      </c>
      <c r="C1283" s="252" t="s">
        <v>368</v>
      </c>
      <c r="D1283" s="252" t="s">
        <v>368</v>
      </c>
      <c r="E1283" s="252" t="s">
        <v>368</v>
      </c>
      <c r="F1283" s="252" t="s">
        <v>368</v>
      </c>
      <c r="G1283" s="252" t="s">
        <v>368</v>
      </c>
      <c r="H1283" s="252" t="s">
        <v>368</v>
      </c>
      <c r="I1283" s="252" t="s">
        <v>368</v>
      </c>
      <c r="J1283" s="252" t="s">
        <v>367</v>
      </c>
      <c r="K1283" s="252" t="s">
        <v>368</v>
      </c>
      <c r="L1283" s="252" t="s">
        <v>368</v>
      </c>
      <c r="M1283" s="252" t="s">
        <v>367</v>
      </c>
      <c r="N1283" s="252" t="s">
        <v>367</v>
      </c>
      <c r="O1283" s="252" t="s">
        <v>367</v>
      </c>
      <c r="P1283" s="252" t="s">
        <v>367</v>
      </c>
      <c r="Q1283" s="252" t="s">
        <v>367</v>
      </c>
    </row>
    <row r="1284" spans="1:17">
      <c r="A1284" s="252">
        <v>214869</v>
      </c>
      <c r="B1284" s="252" t="s">
        <v>182</v>
      </c>
      <c r="C1284" s="252" t="s">
        <v>368</v>
      </c>
      <c r="D1284" s="252" t="s">
        <v>368</v>
      </c>
      <c r="E1284" s="252" t="s">
        <v>368</v>
      </c>
      <c r="F1284" s="252" t="s">
        <v>368</v>
      </c>
      <c r="G1284" s="252" t="s">
        <v>368</v>
      </c>
      <c r="H1284" s="252" t="s">
        <v>368</v>
      </c>
      <c r="I1284" s="252" t="s">
        <v>368</v>
      </c>
      <c r="J1284" s="252" t="s">
        <v>367</v>
      </c>
      <c r="K1284" s="252" t="s">
        <v>368</v>
      </c>
      <c r="L1284" s="252" t="s">
        <v>368</v>
      </c>
      <c r="M1284" s="252" t="s">
        <v>367</v>
      </c>
      <c r="N1284" s="252" t="s">
        <v>367</v>
      </c>
      <c r="O1284" s="252" t="s">
        <v>367</v>
      </c>
      <c r="P1284" s="252" t="s">
        <v>367</v>
      </c>
      <c r="Q1284" s="252" t="s">
        <v>367</v>
      </c>
    </row>
    <row r="1285" spans="1:17">
      <c r="A1285" s="252">
        <v>214816</v>
      </c>
      <c r="B1285" s="252" t="s">
        <v>182</v>
      </c>
      <c r="C1285" s="252" t="s">
        <v>368</v>
      </c>
      <c r="D1285" s="252" t="s">
        <v>368</v>
      </c>
      <c r="E1285" s="252" t="s">
        <v>368</v>
      </c>
      <c r="F1285" s="252" t="s">
        <v>368</v>
      </c>
      <c r="G1285" s="252" t="s">
        <v>368</v>
      </c>
      <c r="H1285" s="252" t="s">
        <v>368</v>
      </c>
      <c r="I1285" s="252" t="s">
        <v>368</v>
      </c>
      <c r="J1285" s="252" t="s">
        <v>367</v>
      </c>
      <c r="K1285" s="252" t="s">
        <v>368</v>
      </c>
      <c r="L1285" s="252" t="s">
        <v>368</v>
      </c>
      <c r="M1285" s="252" t="s">
        <v>367</v>
      </c>
      <c r="N1285" s="252" t="s">
        <v>367</v>
      </c>
      <c r="O1285" s="252" t="s">
        <v>367</v>
      </c>
      <c r="P1285" s="252" t="s">
        <v>367</v>
      </c>
      <c r="Q1285" s="252" t="s">
        <v>367</v>
      </c>
    </row>
    <row r="1286" spans="1:17">
      <c r="A1286" s="252">
        <v>214828</v>
      </c>
      <c r="B1286" s="252" t="s">
        <v>182</v>
      </c>
      <c r="C1286" s="252" t="s">
        <v>368</v>
      </c>
      <c r="D1286" s="252" t="s">
        <v>366</v>
      </c>
      <c r="E1286" s="252" t="s">
        <v>368</v>
      </c>
      <c r="F1286" s="252" t="s">
        <v>368</v>
      </c>
      <c r="G1286" s="252" t="s">
        <v>368</v>
      </c>
      <c r="H1286" s="252" t="s">
        <v>368</v>
      </c>
      <c r="I1286" s="252" t="s">
        <v>368</v>
      </c>
      <c r="J1286" s="252" t="s">
        <v>367</v>
      </c>
      <c r="K1286" s="252" t="s">
        <v>368</v>
      </c>
      <c r="L1286" s="252" t="s">
        <v>368</v>
      </c>
      <c r="M1286" s="252" t="s">
        <v>367</v>
      </c>
      <c r="N1286" s="252" t="s">
        <v>367</v>
      </c>
      <c r="O1286" s="252" t="s">
        <v>367</v>
      </c>
      <c r="P1286" s="252" t="s">
        <v>367</v>
      </c>
      <c r="Q1286" s="252" t="s">
        <v>367</v>
      </c>
    </row>
    <row r="1287" spans="1:17">
      <c r="A1287" s="252">
        <v>215272</v>
      </c>
      <c r="B1287" s="252" t="s">
        <v>182</v>
      </c>
      <c r="C1287" s="252" t="s">
        <v>367</v>
      </c>
      <c r="D1287" s="252" t="s">
        <v>366</v>
      </c>
      <c r="E1287" s="252" t="s">
        <v>366</v>
      </c>
      <c r="F1287" s="252" t="s">
        <v>368</v>
      </c>
      <c r="G1287" s="252" t="s">
        <v>368</v>
      </c>
      <c r="H1287" s="252" t="s">
        <v>368</v>
      </c>
      <c r="I1287" s="252" t="s">
        <v>368</v>
      </c>
      <c r="J1287" s="252" t="s">
        <v>367</v>
      </c>
      <c r="K1287" s="252" t="s">
        <v>368</v>
      </c>
      <c r="L1287" s="252" t="s">
        <v>368</v>
      </c>
      <c r="M1287" s="252" t="s">
        <v>367</v>
      </c>
      <c r="N1287" s="252" t="s">
        <v>367</v>
      </c>
      <c r="O1287" s="252" t="s">
        <v>367</v>
      </c>
      <c r="P1287" s="252" t="s">
        <v>367</v>
      </c>
      <c r="Q1287" s="252" t="s">
        <v>367</v>
      </c>
    </row>
    <row r="1288" spans="1:17">
      <c r="A1288" s="252">
        <v>214317</v>
      </c>
      <c r="B1288" s="252" t="s">
        <v>182</v>
      </c>
      <c r="C1288" s="252" t="s">
        <v>368</v>
      </c>
      <c r="D1288" s="252" t="s">
        <v>366</v>
      </c>
      <c r="E1288" s="252" t="s">
        <v>366</v>
      </c>
      <c r="F1288" s="252" t="s">
        <v>368</v>
      </c>
      <c r="G1288" s="252" t="s">
        <v>368</v>
      </c>
      <c r="H1288" s="252" t="s">
        <v>368</v>
      </c>
      <c r="I1288" s="252" t="s">
        <v>368</v>
      </c>
      <c r="J1288" s="252" t="s">
        <v>367</v>
      </c>
      <c r="K1288" s="252" t="s">
        <v>368</v>
      </c>
      <c r="L1288" s="252" t="s">
        <v>368</v>
      </c>
      <c r="M1288" s="252" t="s">
        <v>367</v>
      </c>
      <c r="N1288" s="252" t="s">
        <v>367</v>
      </c>
      <c r="O1288" s="252" t="s">
        <v>367</v>
      </c>
      <c r="P1288" s="252" t="s">
        <v>367</v>
      </c>
      <c r="Q1288" s="252" t="s">
        <v>367</v>
      </c>
    </row>
    <row r="1289" spans="1:17">
      <c r="A1289" s="252">
        <v>213503</v>
      </c>
      <c r="B1289" s="252" t="s">
        <v>182</v>
      </c>
      <c r="C1289" s="252" t="s">
        <v>368</v>
      </c>
      <c r="D1289" s="252" t="s">
        <v>368</v>
      </c>
      <c r="E1289" s="252" t="s">
        <v>366</v>
      </c>
      <c r="F1289" s="252" t="s">
        <v>366</v>
      </c>
      <c r="G1289" s="252" t="s">
        <v>368</v>
      </c>
      <c r="H1289" s="252" t="s">
        <v>368</v>
      </c>
      <c r="I1289" s="252" t="s">
        <v>368</v>
      </c>
      <c r="J1289" s="252" t="s">
        <v>367</v>
      </c>
      <c r="K1289" s="252" t="s">
        <v>368</v>
      </c>
      <c r="L1289" s="252" t="s">
        <v>368</v>
      </c>
      <c r="M1289" s="252" t="s">
        <v>367</v>
      </c>
      <c r="N1289" s="252" t="s">
        <v>367</v>
      </c>
      <c r="O1289" s="252" t="s">
        <v>367</v>
      </c>
      <c r="P1289" s="252" t="s">
        <v>367</v>
      </c>
      <c r="Q1289" s="252" t="s">
        <v>367</v>
      </c>
    </row>
    <row r="1290" spans="1:17">
      <c r="A1290" s="253">
        <v>211351</v>
      </c>
      <c r="B1290" s="252" t="s">
        <v>182</v>
      </c>
      <c r="C1290" s="252" t="s">
        <v>366</v>
      </c>
      <c r="D1290" s="252" t="s">
        <v>366</v>
      </c>
      <c r="E1290" s="252" t="s">
        <v>366</v>
      </c>
      <c r="F1290" s="252" t="s">
        <v>366</v>
      </c>
      <c r="G1290" s="252" t="s">
        <v>366</v>
      </c>
      <c r="H1290" s="252" t="s">
        <v>368</v>
      </c>
      <c r="I1290" s="252" t="s">
        <v>368</v>
      </c>
      <c r="J1290" s="252" t="s">
        <v>367</v>
      </c>
      <c r="K1290" s="252" t="s">
        <v>368</v>
      </c>
      <c r="L1290" s="252" t="s">
        <v>368</v>
      </c>
      <c r="M1290" s="252" t="s">
        <v>367</v>
      </c>
      <c r="N1290" s="252" t="s">
        <v>367</v>
      </c>
      <c r="O1290" s="252" t="s">
        <v>367</v>
      </c>
      <c r="P1290" s="252" t="s">
        <v>367</v>
      </c>
      <c r="Q1290" s="252" t="s">
        <v>367</v>
      </c>
    </row>
    <row r="1291" spans="1:17">
      <c r="A1291" s="252">
        <v>214325</v>
      </c>
      <c r="B1291" s="252" t="s">
        <v>182</v>
      </c>
      <c r="C1291" s="252" t="s">
        <v>368</v>
      </c>
      <c r="D1291" s="252" t="s">
        <v>368</v>
      </c>
      <c r="E1291" s="252" t="s">
        <v>368</v>
      </c>
      <c r="F1291" s="252" t="s">
        <v>368</v>
      </c>
      <c r="G1291" s="252" t="s">
        <v>368</v>
      </c>
      <c r="H1291" s="252" t="s">
        <v>368</v>
      </c>
      <c r="I1291" s="252" t="s">
        <v>366</v>
      </c>
      <c r="J1291" s="252" t="s">
        <v>367</v>
      </c>
      <c r="K1291" s="252" t="s">
        <v>368</v>
      </c>
      <c r="L1291" s="252" t="s">
        <v>368</v>
      </c>
      <c r="M1291" s="252" t="s">
        <v>367</v>
      </c>
      <c r="N1291" s="252" t="s">
        <v>367</v>
      </c>
      <c r="O1291" s="252" t="s">
        <v>367</v>
      </c>
      <c r="P1291" s="252" t="s">
        <v>367</v>
      </c>
      <c r="Q1291" s="252" t="s">
        <v>367</v>
      </c>
    </row>
    <row r="1292" spans="1:17">
      <c r="A1292" s="252">
        <v>214836</v>
      </c>
      <c r="B1292" s="252" t="s">
        <v>182</v>
      </c>
      <c r="C1292" s="252" t="s">
        <v>367</v>
      </c>
      <c r="D1292" s="252" t="s">
        <v>368</v>
      </c>
      <c r="E1292" s="252" t="s">
        <v>368</v>
      </c>
      <c r="F1292" s="252" t="s">
        <v>368</v>
      </c>
      <c r="G1292" s="252" t="s">
        <v>367</v>
      </c>
      <c r="H1292" s="252" t="s">
        <v>367</v>
      </c>
      <c r="I1292" s="252" t="s">
        <v>367</v>
      </c>
      <c r="J1292" s="252" t="s">
        <v>368</v>
      </c>
      <c r="K1292" s="252" t="s">
        <v>368</v>
      </c>
      <c r="L1292" s="252" t="s">
        <v>368</v>
      </c>
      <c r="M1292" s="252" t="s">
        <v>367</v>
      </c>
      <c r="N1292" s="252" t="s">
        <v>367</v>
      </c>
      <c r="O1292" s="252" t="s">
        <v>367</v>
      </c>
      <c r="P1292" s="252" t="s">
        <v>367</v>
      </c>
      <c r="Q1292" s="252" t="s">
        <v>367</v>
      </c>
    </row>
    <row r="1293" spans="1:17">
      <c r="A1293" s="252">
        <v>214722</v>
      </c>
      <c r="B1293" s="252" t="s">
        <v>182</v>
      </c>
      <c r="C1293" s="252" t="s">
        <v>368</v>
      </c>
      <c r="D1293" s="252" t="s">
        <v>366</v>
      </c>
      <c r="E1293" s="252" t="s">
        <v>368</v>
      </c>
      <c r="F1293" s="252" t="s">
        <v>366</v>
      </c>
      <c r="G1293" s="252" t="s">
        <v>367</v>
      </c>
      <c r="H1293" s="252" t="s">
        <v>367</v>
      </c>
      <c r="I1293" s="252" t="s">
        <v>367</v>
      </c>
      <c r="J1293" s="252" t="s">
        <v>368</v>
      </c>
      <c r="K1293" s="252" t="s">
        <v>368</v>
      </c>
      <c r="L1293" s="252" t="s">
        <v>368</v>
      </c>
      <c r="M1293" s="252" t="s">
        <v>367</v>
      </c>
      <c r="N1293" s="252" t="s">
        <v>367</v>
      </c>
      <c r="O1293" s="252" t="s">
        <v>367</v>
      </c>
      <c r="P1293" s="252" t="s">
        <v>367</v>
      </c>
      <c r="Q1293" s="252" t="s">
        <v>367</v>
      </c>
    </row>
    <row r="1294" spans="1:17">
      <c r="A1294" s="252">
        <v>214775</v>
      </c>
      <c r="B1294" s="252" t="s">
        <v>182</v>
      </c>
      <c r="C1294" s="252" t="s">
        <v>368</v>
      </c>
      <c r="D1294" s="252" t="s">
        <v>368</v>
      </c>
      <c r="E1294" s="252" t="s">
        <v>368</v>
      </c>
      <c r="F1294" s="252" t="s">
        <v>368</v>
      </c>
      <c r="G1294" s="252" t="s">
        <v>368</v>
      </c>
      <c r="H1294" s="252" t="s">
        <v>367</v>
      </c>
      <c r="I1294" s="252" t="s">
        <v>367</v>
      </c>
      <c r="J1294" s="252" t="s">
        <v>368</v>
      </c>
      <c r="K1294" s="252" t="s">
        <v>368</v>
      </c>
      <c r="L1294" s="252" t="s">
        <v>368</v>
      </c>
      <c r="M1294" s="252" t="s">
        <v>367</v>
      </c>
      <c r="N1294" s="252" t="s">
        <v>367</v>
      </c>
      <c r="O1294" s="252" t="s">
        <v>367</v>
      </c>
      <c r="P1294" s="252" t="s">
        <v>367</v>
      </c>
      <c r="Q1294" s="252" t="s">
        <v>367</v>
      </c>
    </row>
    <row r="1295" spans="1:17">
      <c r="A1295" s="252">
        <v>214655</v>
      </c>
      <c r="B1295" s="252" t="s">
        <v>182</v>
      </c>
      <c r="C1295" s="252" t="s">
        <v>368</v>
      </c>
      <c r="D1295" s="252" t="s">
        <v>368</v>
      </c>
      <c r="E1295" s="252" t="s">
        <v>368</v>
      </c>
      <c r="F1295" s="252" t="s">
        <v>368</v>
      </c>
      <c r="G1295" s="252" t="s">
        <v>368</v>
      </c>
      <c r="H1295" s="252" t="s">
        <v>367</v>
      </c>
      <c r="I1295" s="252" t="s">
        <v>367</v>
      </c>
      <c r="J1295" s="252" t="s">
        <v>368</v>
      </c>
      <c r="K1295" s="252" t="s">
        <v>368</v>
      </c>
      <c r="L1295" s="252" t="s">
        <v>368</v>
      </c>
      <c r="M1295" s="252" t="s">
        <v>367</v>
      </c>
      <c r="N1295" s="252" t="s">
        <v>367</v>
      </c>
      <c r="O1295" s="252" t="s">
        <v>367</v>
      </c>
      <c r="P1295" s="252" t="s">
        <v>367</v>
      </c>
      <c r="Q1295" s="252" t="s">
        <v>367</v>
      </c>
    </row>
    <row r="1296" spans="1:17">
      <c r="A1296" s="252">
        <v>215426</v>
      </c>
      <c r="B1296" s="252" t="s">
        <v>182</v>
      </c>
      <c r="C1296" s="252" t="s">
        <v>366</v>
      </c>
      <c r="D1296" s="252" t="s">
        <v>366</v>
      </c>
      <c r="E1296" s="252" t="s">
        <v>366</v>
      </c>
      <c r="F1296" s="252" t="s">
        <v>368</v>
      </c>
      <c r="G1296" s="252" t="s">
        <v>368</v>
      </c>
      <c r="H1296" s="252" t="s">
        <v>367</v>
      </c>
      <c r="I1296" s="252" t="s">
        <v>367</v>
      </c>
      <c r="J1296" s="252" t="s">
        <v>368</v>
      </c>
      <c r="K1296" s="252" t="s">
        <v>368</v>
      </c>
      <c r="L1296" s="252" t="s">
        <v>368</v>
      </c>
      <c r="M1296" s="252" t="s">
        <v>367</v>
      </c>
      <c r="N1296" s="252" t="s">
        <v>367</v>
      </c>
      <c r="O1296" s="252" t="s">
        <v>367</v>
      </c>
      <c r="P1296" s="252" t="s">
        <v>367</v>
      </c>
      <c r="Q1296" s="252" t="s">
        <v>367</v>
      </c>
    </row>
    <row r="1297" spans="1:17">
      <c r="A1297" s="252">
        <v>214779</v>
      </c>
      <c r="B1297" s="252" t="s">
        <v>182</v>
      </c>
      <c r="C1297" s="252" t="s">
        <v>368</v>
      </c>
      <c r="D1297" s="252" t="s">
        <v>368</v>
      </c>
      <c r="E1297" s="252" t="s">
        <v>368</v>
      </c>
      <c r="F1297" s="252" t="s">
        <v>368</v>
      </c>
      <c r="G1297" s="252" t="s">
        <v>366</v>
      </c>
      <c r="H1297" s="252" t="s">
        <v>367</v>
      </c>
      <c r="I1297" s="252" t="s">
        <v>367</v>
      </c>
      <c r="J1297" s="252" t="s">
        <v>368</v>
      </c>
      <c r="K1297" s="252" t="s">
        <v>368</v>
      </c>
      <c r="L1297" s="252" t="s">
        <v>368</v>
      </c>
      <c r="M1297" s="252" t="s">
        <v>367</v>
      </c>
      <c r="N1297" s="252" t="s">
        <v>367</v>
      </c>
      <c r="O1297" s="252" t="s">
        <v>367</v>
      </c>
      <c r="P1297" s="252" t="s">
        <v>367</v>
      </c>
      <c r="Q1297" s="252" t="s">
        <v>367</v>
      </c>
    </row>
    <row r="1298" spans="1:17">
      <c r="A1298" s="253">
        <v>213599</v>
      </c>
      <c r="B1298" s="252" t="s">
        <v>182</v>
      </c>
      <c r="C1298" s="252" t="s">
        <v>366</v>
      </c>
      <c r="D1298" s="252" t="s">
        <v>368</v>
      </c>
      <c r="E1298" s="252" t="s">
        <v>368</v>
      </c>
      <c r="F1298" s="252" t="s">
        <v>368</v>
      </c>
      <c r="G1298" s="252" t="s">
        <v>366</v>
      </c>
      <c r="H1298" s="252" t="s">
        <v>367</v>
      </c>
      <c r="I1298" s="252" t="s">
        <v>367</v>
      </c>
      <c r="J1298" s="252" t="s">
        <v>368</v>
      </c>
      <c r="K1298" s="252" t="s">
        <v>368</v>
      </c>
      <c r="L1298" s="252" t="s">
        <v>368</v>
      </c>
      <c r="M1298" s="252" t="s">
        <v>367</v>
      </c>
      <c r="N1298" s="252" t="s">
        <v>367</v>
      </c>
      <c r="O1298" s="252" t="s">
        <v>367</v>
      </c>
      <c r="P1298" s="252" t="s">
        <v>367</v>
      </c>
      <c r="Q1298" s="252" t="s">
        <v>367</v>
      </c>
    </row>
    <row r="1299" spans="1:17">
      <c r="A1299" s="253">
        <v>212456</v>
      </c>
      <c r="B1299" s="252" t="s">
        <v>182</v>
      </c>
      <c r="C1299" s="252" t="s">
        <v>366</v>
      </c>
      <c r="D1299" s="252" t="s">
        <v>368</v>
      </c>
      <c r="E1299" s="252" t="s">
        <v>368</v>
      </c>
      <c r="F1299" s="252" t="s">
        <v>368</v>
      </c>
      <c r="G1299" s="252" t="s">
        <v>366</v>
      </c>
      <c r="H1299" s="252" t="s">
        <v>367</v>
      </c>
      <c r="I1299" s="252" t="s">
        <v>367</v>
      </c>
      <c r="J1299" s="252" t="s">
        <v>368</v>
      </c>
      <c r="K1299" s="252" t="s">
        <v>368</v>
      </c>
      <c r="L1299" s="252" t="s">
        <v>368</v>
      </c>
      <c r="M1299" s="252" t="s">
        <v>367</v>
      </c>
      <c r="N1299" s="252" t="s">
        <v>367</v>
      </c>
      <c r="O1299" s="252" t="s">
        <v>367</v>
      </c>
      <c r="P1299" s="252" t="s">
        <v>367</v>
      </c>
      <c r="Q1299" s="252" t="s">
        <v>367</v>
      </c>
    </row>
    <row r="1300" spans="1:17">
      <c r="A1300" s="252">
        <v>215430</v>
      </c>
      <c r="B1300" s="252" t="s">
        <v>182</v>
      </c>
      <c r="C1300" s="252" t="s">
        <v>367</v>
      </c>
      <c r="D1300" s="252" t="s">
        <v>366</v>
      </c>
      <c r="E1300" s="252" t="s">
        <v>368</v>
      </c>
      <c r="F1300" s="252" t="s">
        <v>368</v>
      </c>
      <c r="G1300" s="252" t="s">
        <v>366</v>
      </c>
      <c r="H1300" s="252" t="s">
        <v>367</v>
      </c>
      <c r="I1300" s="252" t="s">
        <v>367</v>
      </c>
      <c r="J1300" s="252" t="s">
        <v>368</v>
      </c>
      <c r="K1300" s="252" t="s">
        <v>368</v>
      </c>
      <c r="L1300" s="252" t="s">
        <v>368</v>
      </c>
      <c r="M1300" s="252" t="s">
        <v>367</v>
      </c>
      <c r="N1300" s="252" t="s">
        <v>367</v>
      </c>
      <c r="O1300" s="252" t="s">
        <v>367</v>
      </c>
      <c r="P1300" s="252" t="s">
        <v>367</v>
      </c>
      <c r="Q1300" s="252" t="s">
        <v>367</v>
      </c>
    </row>
    <row r="1301" spans="1:17">
      <c r="A1301" s="252">
        <v>214961</v>
      </c>
      <c r="B1301" s="252" t="s">
        <v>182</v>
      </c>
      <c r="C1301" s="252" t="s">
        <v>368</v>
      </c>
      <c r="D1301" s="252" t="s">
        <v>367</v>
      </c>
      <c r="E1301" s="252" t="s">
        <v>368</v>
      </c>
      <c r="F1301" s="252" t="s">
        <v>368</v>
      </c>
      <c r="G1301" s="252" t="s">
        <v>368</v>
      </c>
      <c r="H1301" s="252" t="s">
        <v>368</v>
      </c>
      <c r="I1301" s="252" t="s">
        <v>367</v>
      </c>
      <c r="J1301" s="252" t="s">
        <v>368</v>
      </c>
      <c r="K1301" s="252" t="s">
        <v>368</v>
      </c>
      <c r="L1301" s="252" t="s">
        <v>368</v>
      </c>
      <c r="M1301" s="252" t="s">
        <v>367</v>
      </c>
      <c r="N1301" s="252" t="s">
        <v>367</v>
      </c>
      <c r="O1301" s="252" t="s">
        <v>367</v>
      </c>
      <c r="P1301" s="252" t="s">
        <v>367</v>
      </c>
      <c r="Q1301" s="252" t="s">
        <v>367</v>
      </c>
    </row>
    <row r="1302" spans="1:17">
      <c r="A1302" s="252">
        <v>214744</v>
      </c>
      <c r="B1302" s="252" t="s">
        <v>182</v>
      </c>
      <c r="C1302" s="252" t="s">
        <v>368</v>
      </c>
      <c r="D1302" s="252" t="s">
        <v>366</v>
      </c>
      <c r="E1302" s="252" t="s">
        <v>368</v>
      </c>
      <c r="F1302" s="252" t="s">
        <v>368</v>
      </c>
      <c r="G1302" s="252" t="s">
        <v>368</v>
      </c>
      <c r="H1302" s="252" t="s">
        <v>368</v>
      </c>
      <c r="I1302" s="252" t="s">
        <v>367</v>
      </c>
      <c r="J1302" s="252" t="s">
        <v>368</v>
      </c>
      <c r="K1302" s="252" t="s">
        <v>368</v>
      </c>
      <c r="L1302" s="252" t="s">
        <v>368</v>
      </c>
      <c r="M1302" s="252" t="s">
        <v>367</v>
      </c>
      <c r="N1302" s="252" t="s">
        <v>367</v>
      </c>
      <c r="O1302" s="252" t="s">
        <v>367</v>
      </c>
      <c r="P1302" s="252" t="s">
        <v>367</v>
      </c>
      <c r="Q1302" s="252" t="s">
        <v>367</v>
      </c>
    </row>
    <row r="1303" spans="1:17">
      <c r="A1303" s="252">
        <v>214978</v>
      </c>
      <c r="B1303" s="252" t="s">
        <v>182</v>
      </c>
      <c r="C1303" s="252" t="s">
        <v>366</v>
      </c>
      <c r="D1303" s="252" t="s">
        <v>368</v>
      </c>
      <c r="E1303" s="252" t="s">
        <v>368</v>
      </c>
      <c r="F1303" s="252" t="s">
        <v>368</v>
      </c>
      <c r="G1303" s="252" t="s">
        <v>366</v>
      </c>
      <c r="H1303" s="252" t="s">
        <v>368</v>
      </c>
      <c r="I1303" s="252" t="s">
        <v>367</v>
      </c>
      <c r="J1303" s="252" t="s">
        <v>368</v>
      </c>
      <c r="K1303" s="252" t="s">
        <v>368</v>
      </c>
      <c r="L1303" s="252" t="s">
        <v>368</v>
      </c>
      <c r="M1303" s="252" t="s">
        <v>367</v>
      </c>
      <c r="N1303" s="252" t="s">
        <v>367</v>
      </c>
      <c r="O1303" s="252" t="s">
        <v>367</v>
      </c>
      <c r="P1303" s="252" t="s">
        <v>367</v>
      </c>
      <c r="Q1303" s="252" t="s">
        <v>367</v>
      </c>
    </row>
    <row r="1304" spans="1:17">
      <c r="A1304" s="252">
        <v>214844</v>
      </c>
      <c r="B1304" s="252" t="s">
        <v>182</v>
      </c>
      <c r="C1304" s="252" t="s">
        <v>368</v>
      </c>
      <c r="D1304" s="252" t="s">
        <v>368</v>
      </c>
      <c r="E1304" s="252" t="s">
        <v>368</v>
      </c>
      <c r="F1304" s="252" t="s">
        <v>367</v>
      </c>
      <c r="G1304" s="252" t="s">
        <v>367</v>
      </c>
      <c r="H1304" s="252" t="s">
        <v>367</v>
      </c>
      <c r="I1304" s="252" t="s">
        <v>368</v>
      </c>
      <c r="J1304" s="252" t="s">
        <v>368</v>
      </c>
      <c r="K1304" s="252" t="s">
        <v>368</v>
      </c>
      <c r="L1304" s="252" t="s">
        <v>368</v>
      </c>
      <c r="M1304" s="252" t="s">
        <v>367</v>
      </c>
      <c r="N1304" s="252" t="s">
        <v>367</v>
      </c>
      <c r="O1304" s="252" t="s">
        <v>367</v>
      </c>
      <c r="P1304" s="252" t="s">
        <v>367</v>
      </c>
      <c r="Q1304" s="252" t="s">
        <v>367</v>
      </c>
    </row>
    <row r="1305" spans="1:17">
      <c r="A1305" s="252">
        <v>215142</v>
      </c>
      <c r="B1305" s="252" t="s">
        <v>182</v>
      </c>
      <c r="C1305" s="252" t="s">
        <v>368</v>
      </c>
      <c r="D1305" s="252" t="s">
        <v>367</v>
      </c>
      <c r="E1305" s="252" t="s">
        <v>367</v>
      </c>
      <c r="F1305" s="252" t="s">
        <v>368</v>
      </c>
      <c r="G1305" s="252" t="s">
        <v>367</v>
      </c>
      <c r="H1305" s="252" t="s">
        <v>367</v>
      </c>
      <c r="I1305" s="252" t="s">
        <v>368</v>
      </c>
      <c r="J1305" s="252" t="s">
        <v>368</v>
      </c>
      <c r="K1305" s="252" t="s">
        <v>368</v>
      </c>
      <c r="L1305" s="252" t="s">
        <v>368</v>
      </c>
      <c r="M1305" s="252" t="s">
        <v>367</v>
      </c>
      <c r="N1305" s="252" t="s">
        <v>367</v>
      </c>
      <c r="O1305" s="252" t="s">
        <v>367</v>
      </c>
      <c r="P1305" s="252" t="s">
        <v>367</v>
      </c>
      <c r="Q1305" s="252" t="s">
        <v>367</v>
      </c>
    </row>
    <row r="1306" spans="1:17">
      <c r="A1306" s="252">
        <v>215190</v>
      </c>
      <c r="B1306" s="252" t="s">
        <v>182</v>
      </c>
      <c r="C1306" s="252" t="s">
        <v>367</v>
      </c>
      <c r="D1306" s="252" t="s">
        <v>368</v>
      </c>
      <c r="E1306" s="252" t="s">
        <v>368</v>
      </c>
      <c r="F1306" s="252" t="s">
        <v>368</v>
      </c>
      <c r="G1306" s="252" t="s">
        <v>367</v>
      </c>
      <c r="H1306" s="252" t="s">
        <v>367</v>
      </c>
      <c r="I1306" s="252" t="s">
        <v>368</v>
      </c>
      <c r="J1306" s="252" t="s">
        <v>368</v>
      </c>
      <c r="K1306" s="252" t="s">
        <v>368</v>
      </c>
      <c r="L1306" s="252" t="s">
        <v>368</v>
      </c>
      <c r="M1306" s="252" t="s">
        <v>367</v>
      </c>
      <c r="N1306" s="252" t="s">
        <v>367</v>
      </c>
      <c r="O1306" s="252" t="s">
        <v>367</v>
      </c>
      <c r="P1306" s="252" t="s">
        <v>367</v>
      </c>
      <c r="Q1306" s="252" t="s">
        <v>367</v>
      </c>
    </row>
    <row r="1307" spans="1:17">
      <c r="A1307" s="252">
        <v>214707</v>
      </c>
      <c r="B1307" s="252" t="s">
        <v>182</v>
      </c>
      <c r="C1307" s="252" t="s">
        <v>367</v>
      </c>
      <c r="D1307" s="252" t="s">
        <v>368</v>
      </c>
      <c r="E1307" s="252" t="s">
        <v>368</v>
      </c>
      <c r="F1307" s="252" t="s">
        <v>368</v>
      </c>
      <c r="G1307" s="252" t="s">
        <v>367</v>
      </c>
      <c r="H1307" s="252" t="s">
        <v>367</v>
      </c>
      <c r="I1307" s="252" t="s">
        <v>368</v>
      </c>
      <c r="J1307" s="252" t="s">
        <v>368</v>
      </c>
      <c r="K1307" s="252" t="s">
        <v>368</v>
      </c>
      <c r="L1307" s="252" t="s">
        <v>368</v>
      </c>
      <c r="M1307" s="252" t="s">
        <v>367</v>
      </c>
      <c r="N1307" s="252" t="s">
        <v>367</v>
      </c>
      <c r="O1307" s="252" t="s">
        <v>367</v>
      </c>
      <c r="P1307" s="252" t="s">
        <v>367</v>
      </c>
      <c r="Q1307" s="252" t="s">
        <v>367</v>
      </c>
    </row>
    <row r="1308" spans="1:17">
      <c r="A1308" s="252">
        <v>215518</v>
      </c>
      <c r="B1308" s="252" t="s">
        <v>182</v>
      </c>
      <c r="C1308" s="252" t="s">
        <v>368</v>
      </c>
      <c r="D1308" s="252" t="s">
        <v>368</v>
      </c>
      <c r="E1308" s="252" t="s">
        <v>368</v>
      </c>
      <c r="F1308" s="252" t="s">
        <v>368</v>
      </c>
      <c r="G1308" s="252" t="s">
        <v>367</v>
      </c>
      <c r="H1308" s="252" t="s">
        <v>367</v>
      </c>
      <c r="I1308" s="252" t="s">
        <v>368</v>
      </c>
      <c r="J1308" s="252" t="s">
        <v>368</v>
      </c>
      <c r="K1308" s="252" t="s">
        <v>368</v>
      </c>
      <c r="L1308" s="252" t="s">
        <v>368</v>
      </c>
      <c r="M1308" s="252" t="s">
        <v>367</v>
      </c>
      <c r="N1308" s="252" t="s">
        <v>367</v>
      </c>
      <c r="O1308" s="252" t="s">
        <v>367</v>
      </c>
      <c r="P1308" s="252" t="s">
        <v>367</v>
      </c>
      <c r="Q1308" s="252" t="s">
        <v>367</v>
      </c>
    </row>
    <row r="1309" spans="1:17">
      <c r="A1309" s="252">
        <v>215374</v>
      </c>
      <c r="B1309" s="252" t="s">
        <v>182</v>
      </c>
      <c r="C1309" s="252" t="s">
        <v>368</v>
      </c>
      <c r="D1309" s="252" t="s">
        <v>368</v>
      </c>
      <c r="E1309" s="252" t="s">
        <v>368</v>
      </c>
      <c r="F1309" s="252" t="s">
        <v>368</v>
      </c>
      <c r="G1309" s="252" t="s">
        <v>367</v>
      </c>
      <c r="H1309" s="252" t="s">
        <v>367</v>
      </c>
      <c r="I1309" s="252" t="s">
        <v>368</v>
      </c>
      <c r="J1309" s="252" t="s">
        <v>368</v>
      </c>
      <c r="K1309" s="252" t="s">
        <v>368</v>
      </c>
      <c r="L1309" s="252" t="s">
        <v>368</v>
      </c>
      <c r="M1309" s="252" t="s">
        <v>367</v>
      </c>
      <c r="N1309" s="252" t="s">
        <v>367</v>
      </c>
      <c r="O1309" s="252" t="s">
        <v>367</v>
      </c>
      <c r="P1309" s="252" t="s">
        <v>367</v>
      </c>
      <c r="Q1309" s="252" t="s">
        <v>367</v>
      </c>
    </row>
    <row r="1310" spans="1:17">
      <c r="A1310" s="252">
        <v>215159</v>
      </c>
      <c r="B1310" s="252" t="s">
        <v>182</v>
      </c>
      <c r="C1310" s="252" t="s">
        <v>368</v>
      </c>
      <c r="D1310" s="252" t="s">
        <v>368</v>
      </c>
      <c r="E1310" s="252" t="s">
        <v>368</v>
      </c>
      <c r="F1310" s="252" t="s">
        <v>368</v>
      </c>
      <c r="G1310" s="252" t="s">
        <v>367</v>
      </c>
      <c r="H1310" s="252" t="s">
        <v>367</v>
      </c>
      <c r="I1310" s="252" t="s">
        <v>368</v>
      </c>
      <c r="J1310" s="252" t="s">
        <v>368</v>
      </c>
      <c r="K1310" s="252" t="s">
        <v>368</v>
      </c>
      <c r="L1310" s="252" t="s">
        <v>368</v>
      </c>
      <c r="M1310" s="252" t="s">
        <v>367</v>
      </c>
      <c r="N1310" s="252" t="s">
        <v>367</v>
      </c>
      <c r="O1310" s="252" t="s">
        <v>367</v>
      </c>
      <c r="P1310" s="252" t="s">
        <v>367</v>
      </c>
      <c r="Q1310" s="252" t="s">
        <v>367</v>
      </c>
    </row>
    <row r="1311" spans="1:17">
      <c r="A1311" s="252">
        <v>215110</v>
      </c>
      <c r="B1311" s="252" t="s">
        <v>182</v>
      </c>
      <c r="C1311" s="252" t="s">
        <v>368</v>
      </c>
      <c r="D1311" s="252" t="s">
        <v>368</v>
      </c>
      <c r="E1311" s="252" t="s">
        <v>368</v>
      </c>
      <c r="F1311" s="252" t="s">
        <v>368</v>
      </c>
      <c r="G1311" s="252" t="s">
        <v>367</v>
      </c>
      <c r="H1311" s="252" t="s">
        <v>367</v>
      </c>
      <c r="I1311" s="252" t="s">
        <v>368</v>
      </c>
      <c r="J1311" s="252" t="s">
        <v>368</v>
      </c>
      <c r="K1311" s="252" t="s">
        <v>368</v>
      </c>
      <c r="L1311" s="252" t="s">
        <v>368</v>
      </c>
      <c r="M1311" s="252" t="s">
        <v>367</v>
      </c>
      <c r="N1311" s="252" t="s">
        <v>367</v>
      </c>
      <c r="O1311" s="252" t="s">
        <v>367</v>
      </c>
      <c r="P1311" s="252" t="s">
        <v>367</v>
      </c>
      <c r="Q1311" s="252" t="s">
        <v>367</v>
      </c>
    </row>
    <row r="1312" spans="1:17">
      <c r="A1312" s="252">
        <v>215101</v>
      </c>
      <c r="B1312" s="252" t="s">
        <v>182</v>
      </c>
      <c r="C1312" s="252" t="s">
        <v>368</v>
      </c>
      <c r="D1312" s="252" t="s">
        <v>368</v>
      </c>
      <c r="E1312" s="252" t="s">
        <v>368</v>
      </c>
      <c r="F1312" s="252" t="s">
        <v>368</v>
      </c>
      <c r="G1312" s="252" t="s">
        <v>367</v>
      </c>
      <c r="H1312" s="252" t="s">
        <v>367</v>
      </c>
      <c r="I1312" s="252" t="s">
        <v>368</v>
      </c>
      <c r="J1312" s="252" t="s">
        <v>368</v>
      </c>
      <c r="K1312" s="252" t="s">
        <v>368</v>
      </c>
      <c r="L1312" s="252" t="s">
        <v>368</v>
      </c>
      <c r="M1312" s="252" t="s">
        <v>367</v>
      </c>
      <c r="N1312" s="252" t="s">
        <v>367</v>
      </c>
      <c r="O1312" s="252" t="s">
        <v>367</v>
      </c>
      <c r="P1312" s="252" t="s">
        <v>367</v>
      </c>
      <c r="Q1312" s="252" t="s">
        <v>367</v>
      </c>
    </row>
    <row r="1313" spans="1:17">
      <c r="A1313" s="252">
        <v>215045</v>
      </c>
      <c r="B1313" s="252" t="s">
        <v>182</v>
      </c>
      <c r="C1313" s="252" t="s">
        <v>368</v>
      </c>
      <c r="D1313" s="252" t="s">
        <v>368</v>
      </c>
      <c r="E1313" s="252" t="s">
        <v>368</v>
      </c>
      <c r="F1313" s="252" t="s">
        <v>368</v>
      </c>
      <c r="G1313" s="252" t="s">
        <v>367</v>
      </c>
      <c r="H1313" s="252" t="s">
        <v>367</v>
      </c>
      <c r="I1313" s="252" t="s">
        <v>368</v>
      </c>
      <c r="J1313" s="252" t="s">
        <v>368</v>
      </c>
      <c r="K1313" s="252" t="s">
        <v>368</v>
      </c>
      <c r="L1313" s="252" t="s">
        <v>368</v>
      </c>
      <c r="M1313" s="252" t="s">
        <v>367</v>
      </c>
      <c r="N1313" s="252" t="s">
        <v>367</v>
      </c>
      <c r="O1313" s="252" t="s">
        <v>367</v>
      </c>
      <c r="P1313" s="252" t="s">
        <v>367</v>
      </c>
      <c r="Q1313" s="252" t="s">
        <v>367</v>
      </c>
    </row>
    <row r="1314" spans="1:17">
      <c r="A1314" s="252">
        <v>215016</v>
      </c>
      <c r="B1314" s="252" t="s">
        <v>182</v>
      </c>
      <c r="C1314" s="252" t="s">
        <v>368</v>
      </c>
      <c r="D1314" s="252" t="s">
        <v>368</v>
      </c>
      <c r="E1314" s="252" t="s">
        <v>368</v>
      </c>
      <c r="F1314" s="252" t="s">
        <v>368</v>
      </c>
      <c r="G1314" s="252" t="s">
        <v>367</v>
      </c>
      <c r="H1314" s="252" t="s">
        <v>367</v>
      </c>
      <c r="I1314" s="252" t="s">
        <v>368</v>
      </c>
      <c r="J1314" s="252" t="s">
        <v>368</v>
      </c>
      <c r="K1314" s="252" t="s">
        <v>368</v>
      </c>
      <c r="L1314" s="252" t="s">
        <v>368</v>
      </c>
      <c r="M1314" s="252" t="s">
        <v>367</v>
      </c>
      <c r="N1314" s="252" t="s">
        <v>367</v>
      </c>
      <c r="O1314" s="252" t="s">
        <v>367</v>
      </c>
      <c r="P1314" s="252" t="s">
        <v>367</v>
      </c>
      <c r="Q1314" s="252" t="s">
        <v>367</v>
      </c>
    </row>
    <row r="1315" spans="1:17">
      <c r="A1315" s="252">
        <v>214979</v>
      </c>
      <c r="B1315" s="252" t="s">
        <v>182</v>
      </c>
      <c r="C1315" s="252" t="s">
        <v>368</v>
      </c>
      <c r="D1315" s="252" t="s">
        <v>368</v>
      </c>
      <c r="E1315" s="252" t="s">
        <v>368</v>
      </c>
      <c r="F1315" s="252" t="s">
        <v>368</v>
      </c>
      <c r="G1315" s="252" t="s">
        <v>367</v>
      </c>
      <c r="H1315" s="252" t="s">
        <v>367</v>
      </c>
      <c r="I1315" s="252" t="s">
        <v>368</v>
      </c>
      <c r="J1315" s="252" t="s">
        <v>368</v>
      </c>
      <c r="K1315" s="252" t="s">
        <v>368</v>
      </c>
      <c r="L1315" s="252" t="s">
        <v>368</v>
      </c>
      <c r="M1315" s="252" t="s">
        <v>367</v>
      </c>
      <c r="N1315" s="252" t="s">
        <v>367</v>
      </c>
      <c r="O1315" s="252" t="s">
        <v>367</v>
      </c>
      <c r="P1315" s="252" t="s">
        <v>367</v>
      </c>
      <c r="Q1315" s="252" t="s">
        <v>367</v>
      </c>
    </row>
    <row r="1316" spans="1:17">
      <c r="A1316" s="252">
        <v>213995</v>
      </c>
      <c r="B1316" s="252" t="s">
        <v>182</v>
      </c>
      <c r="C1316" s="252" t="s">
        <v>368</v>
      </c>
      <c r="D1316" s="252" t="s">
        <v>368</v>
      </c>
      <c r="E1316" s="252" t="s">
        <v>368</v>
      </c>
      <c r="F1316" s="252" t="s">
        <v>368</v>
      </c>
      <c r="G1316" s="252" t="s">
        <v>367</v>
      </c>
      <c r="H1316" s="252" t="s">
        <v>367</v>
      </c>
      <c r="I1316" s="252" t="s">
        <v>368</v>
      </c>
      <c r="J1316" s="252" t="s">
        <v>368</v>
      </c>
      <c r="K1316" s="252" t="s">
        <v>368</v>
      </c>
      <c r="L1316" s="252" t="s">
        <v>368</v>
      </c>
      <c r="M1316" s="252" t="s">
        <v>367</v>
      </c>
      <c r="N1316" s="252" t="s">
        <v>367</v>
      </c>
      <c r="O1316" s="252" t="s">
        <v>367</v>
      </c>
      <c r="P1316" s="252" t="s">
        <v>367</v>
      </c>
      <c r="Q1316" s="252" t="s">
        <v>367</v>
      </c>
    </row>
    <row r="1317" spans="1:17">
      <c r="A1317" s="252">
        <v>215305</v>
      </c>
      <c r="B1317" s="252" t="s">
        <v>182</v>
      </c>
      <c r="C1317" s="252" t="s">
        <v>366</v>
      </c>
      <c r="D1317" s="252" t="s">
        <v>368</v>
      </c>
      <c r="E1317" s="252" t="s">
        <v>368</v>
      </c>
      <c r="F1317" s="252" t="s">
        <v>368</v>
      </c>
      <c r="G1317" s="252" t="s">
        <v>367</v>
      </c>
      <c r="H1317" s="252" t="s">
        <v>367</v>
      </c>
      <c r="I1317" s="252" t="s">
        <v>368</v>
      </c>
      <c r="J1317" s="252" t="s">
        <v>368</v>
      </c>
      <c r="K1317" s="252" t="s">
        <v>368</v>
      </c>
      <c r="L1317" s="252" t="s">
        <v>368</v>
      </c>
      <c r="M1317" s="252" t="s">
        <v>367</v>
      </c>
      <c r="N1317" s="252" t="s">
        <v>367</v>
      </c>
      <c r="O1317" s="252" t="s">
        <v>367</v>
      </c>
      <c r="P1317" s="252" t="s">
        <v>367</v>
      </c>
      <c r="Q1317" s="252" t="s">
        <v>367</v>
      </c>
    </row>
    <row r="1318" spans="1:17">
      <c r="A1318" s="252">
        <v>215257</v>
      </c>
      <c r="B1318" s="252" t="s">
        <v>182</v>
      </c>
      <c r="C1318" s="252" t="s">
        <v>366</v>
      </c>
      <c r="D1318" s="252" t="s">
        <v>368</v>
      </c>
      <c r="E1318" s="252" t="s">
        <v>368</v>
      </c>
      <c r="F1318" s="252" t="s">
        <v>368</v>
      </c>
      <c r="G1318" s="252" t="s">
        <v>367</v>
      </c>
      <c r="H1318" s="252" t="s">
        <v>367</v>
      </c>
      <c r="I1318" s="252" t="s">
        <v>368</v>
      </c>
      <c r="J1318" s="252" t="s">
        <v>368</v>
      </c>
      <c r="K1318" s="252" t="s">
        <v>368</v>
      </c>
      <c r="L1318" s="252" t="s">
        <v>368</v>
      </c>
      <c r="M1318" s="252" t="s">
        <v>367</v>
      </c>
      <c r="N1318" s="252" t="s">
        <v>367</v>
      </c>
      <c r="O1318" s="252" t="s">
        <v>367</v>
      </c>
      <c r="P1318" s="252" t="s">
        <v>367</v>
      </c>
      <c r="Q1318" s="252" t="s">
        <v>367</v>
      </c>
    </row>
    <row r="1319" spans="1:17">
      <c r="A1319" s="252">
        <v>215512</v>
      </c>
      <c r="B1319" s="252" t="s">
        <v>182</v>
      </c>
      <c r="C1319" s="252" t="s">
        <v>367</v>
      </c>
      <c r="D1319" s="252" t="s">
        <v>366</v>
      </c>
      <c r="E1319" s="252" t="s">
        <v>368</v>
      </c>
      <c r="F1319" s="252" t="s">
        <v>368</v>
      </c>
      <c r="G1319" s="252" t="s">
        <v>367</v>
      </c>
      <c r="H1319" s="252" t="s">
        <v>367</v>
      </c>
      <c r="I1319" s="252" t="s">
        <v>368</v>
      </c>
      <c r="J1319" s="252" t="s">
        <v>368</v>
      </c>
      <c r="K1319" s="252" t="s">
        <v>368</v>
      </c>
      <c r="L1319" s="252" t="s">
        <v>368</v>
      </c>
      <c r="M1319" s="252" t="s">
        <v>367</v>
      </c>
      <c r="N1319" s="252" t="s">
        <v>367</v>
      </c>
      <c r="O1319" s="252" t="s">
        <v>367</v>
      </c>
      <c r="P1319" s="252" t="s">
        <v>367</v>
      </c>
      <c r="Q1319" s="252" t="s">
        <v>367</v>
      </c>
    </row>
    <row r="1320" spans="1:17">
      <c r="A1320" s="252">
        <v>214835</v>
      </c>
      <c r="B1320" s="252" t="s">
        <v>182</v>
      </c>
      <c r="C1320" s="252" t="s">
        <v>368</v>
      </c>
      <c r="D1320" s="252" t="s">
        <v>366</v>
      </c>
      <c r="E1320" s="252" t="s">
        <v>368</v>
      </c>
      <c r="F1320" s="252" t="s">
        <v>368</v>
      </c>
      <c r="G1320" s="252" t="s">
        <v>367</v>
      </c>
      <c r="H1320" s="252" t="s">
        <v>367</v>
      </c>
      <c r="I1320" s="252" t="s">
        <v>368</v>
      </c>
      <c r="J1320" s="252" t="s">
        <v>368</v>
      </c>
      <c r="K1320" s="252" t="s">
        <v>368</v>
      </c>
      <c r="L1320" s="252" t="s">
        <v>368</v>
      </c>
      <c r="M1320" s="252" t="s">
        <v>367</v>
      </c>
      <c r="N1320" s="252" t="s">
        <v>367</v>
      </c>
      <c r="O1320" s="252" t="s">
        <v>367</v>
      </c>
      <c r="P1320" s="252" t="s">
        <v>367</v>
      </c>
      <c r="Q1320" s="252" t="s">
        <v>367</v>
      </c>
    </row>
    <row r="1321" spans="1:17">
      <c r="A1321" s="253">
        <v>214712</v>
      </c>
      <c r="B1321" s="252" t="s">
        <v>182</v>
      </c>
      <c r="C1321" s="252" t="s">
        <v>366</v>
      </c>
      <c r="D1321" s="252" t="s">
        <v>367</v>
      </c>
      <c r="E1321" s="252" t="s">
        <v>366</v>
      </c>
      <c r="F1321" s="252" t="s">
        <v>368</v>
      </c>
      <c r="G1321" s="252" t="s">
        <v>367</v>
      </c>
      <c r="H1321" s="252" t="s">
        <v>367</v>
      </c>
      <c r="I1321" s="252" t="s">
        <v>368</v>
      </c>
      <c r="J1321" s="252" t="s">
        <v>368</v>
      </c>
      <c r="K1321" s="252" t="s">
        <v>368</v>
      </c>
      <c r="L1321" s="252" t="s">
        <v>368</v>
      </c>
      <c r="M1321" s="252" t="s">
        <v>367</v>
      </c>
      <c r="N1321" s="252" t="s">
        <v>367</v>
      </c>
      <c r="O1321" s="252" t="s">
        <v>367</v>
      </c>
      <c r="P1321" s="252" t="s">
        <v>367</v>
      </c>
      <c r="Q1321" s="252" t="s">
        <v>367</v>
      </c>
    </row>
    <row r="1322" spans="1:17">
      <c r="A1322" s="253">
        <v>214518</v>
      </c>
      <c r="B1322" s="252" t="s">
        <v>182</v>
      </c>
      <c r="C1322" s="252" t="s">
        <v>366</v>
      </c>
      <c r="D1322" s="252" t="s">
        <v>368</v>
      </c>
      <c r="E1322" s="252" t="s">
        <v>366</v>
      </c>
      <c r="F1322" s="252" t="s">
        <v>368</v>
      </c>
      <c r="G1322" s="252" t="s">
        <v>367</v>
      </c>
      <c r="H1322" s="252" t="s">
        <v>367</v>
      </c>
      <c r="I1322" s="252" t="s">
        <v>368</v>
      </c>
      <c r="J1322" s="252" t="s">
        <v>368</v>
      </c>
      <c r="K1322" s="252" t="s">
        <v>368</v>
      </c>
      <c r="L1322" s="252" t="s">
        <v>368</v>
      </c>
      <c r="M1322" s="252" t="s">
        <v>367</v>
      </c>
      <c r="N1322" s="252" t="s">
        <v>367</v>
      </c>
      <c r="O1322" s="252" t="s">
        <v>367</v>
      </c>
      <c r="P1322" s="252" t="s">
        <v>367</v>
      </c>
      <c r="Q1322" s="252" t="s">
        <v>367</v>
      </c>
    </row>
    <row r="1323" spans="1:17">
      <c r="A1323" s="252">
        <v>215486</v>
      </c>
      <c r="B1323" s="252" t="s">
        <v>182</v>
      </c>
      <c r="C1323" s="252" t="s">
        <v>368</v>
      </c>
      <c r="D1323" s="252" t="s">
        <v>366</v>
      </c>
      <c r="E1323" s="252" t="s">
        <v>366</v>
      </c>
      <c r="F1323" s="252" t="s">
        <v>368</v>
      </c>
      <c r="G1323" s="252" t="s">
        <v>367</v>
      </c>
      <c r="H1323" s="252" t="s">
        <v>367</v>
      </c>
      <c r="I1323" s="252" t="s">
        <v>368</v>
      </c>
      <c r="J1323" s="252" t="s">
        <v>368</v>
      </c>
      <c r="K1323" s="252" t="s">
        <v>368</v>
      </c>
      <c r="L1323" s="252" t="s">
        <v>368</v>
      </c>
      <c r="M1323" s="252" t="s">
        <v>367</v>
      </c>
      <c r="N1323" s="252" t="s">
        <v>367</v>
      </c>
      <c r="O1323" s="252" t="s">
        <v>367</v>
      </c>
      <c r="P1323" s="252" t="s">
        <v>367</v>
      </c>
      <c r="Q1323" s="252" t="s">
        <v>367</v>
      </c>
    </row>
    <row r="1324" spans="1:17">
      <c r="A1324" s="253">
        <v>213952</v>
      </c>
      <c r="B1324" s="252" t="s">
        <v>182</v>
      </c>
      <c r="C1324" s="252" t="s">
        <v>366</v>
      </c>
      <c r="D1324" s="252" t="s">
        <v>366</v>
      </c>
      <c r="E1324" s="252" t="s">
        <v>366</v>
      </c>
      <c r="F1324" s="252" t="s">
        <v>368</v>
      </c>
      <c r="G1324" s="252" t="s">
        <v>367</v>
      </c>
      <c r="H1324" s="252" t="s">
        <v>367</v>
      </c>
      <c r="I1324" s="252" t="s">
        <v>368</v>
      </c>
      <c r="J1324" s="252" t="s">
        <v>368</v>
      </c>
      <c r="K1324" s="252" t="s">
        <v>368</v>
      </c>
      <c r="L1324" s="252" t="s">
        <v>368</v>
      </c>
      <c r="M1324" s="252" t="s">
        <v>367</v>
      </c>
      <c r="N1324" s="252" t="s">
        <v>367</v>
      </c>
      <c r="O1324" s="252" t="s">
        <v>367</v>
      </c>
      <c r="P1324" s="252" t="s">
        <v>367</v>
      </c>
      <c r="Q1324" s="252" t="s">
        <v>367</v>
      </c>
    </row>
    <row r="1325" spans="1:17">
      <c r="A1325" s="252">
        <v>213745</v>
      </c>
      <c r="B1325" s="252" t="s">
        <v>182</v>
      </c>
      <c r="C1325" s="252" t="s">
        <v>368</v>
      </c>
      <c r="D1325" s="252" t="s">
        <v>368</v>
      </c>
      <c r="E1325" s="252" t="s">
        <v>368</v>
      </c>
      <c r="F1325" s="252" t="s">
        <v>366</v>
      </c>
      <c r="G1325" s="252" t="s">
        <v>367</v>
      </c>
      <c r="H1325" s="252" t="s">
        <v>367</v>
      </c>
      <c r="I1325" s="252" t="s">
        <v>368</v>
      </c>
      <c r="J1325" s="252" t="s">
        <v>368</v>
      </c>
      <c r="K1325" s="252" t="s">
        <v>368</v>
      </c>
      <c r="L1325" s="252" t="s">
        <v>368</v>
      </c>
      <c r="M1325" s="252" t="s">
        <v>367</v>
      </c>
      <c r="N1325" s="252" t="s">
        <v>367</v>
      </c>
      <c r="O1325" s="252" t="s">
        <v>367</v>
      </c>
      <c r="P1325" s="252" t="s">
        <v>367</v>
      </c>
      <c r="Q1325" s="252" t="s">
        <v>367</v>
      </c>
    </row>
    <row r="1326" spans="1:17">
      <c r="A1326" s="252">
        <v>213277</v>
      </c>
      <c r="B1326" s="252" t="s">
        <v>182</v>
      </c>
      <c r="C1326" s="252" t="s">
        <v>368</v>
      </c>
      <c r="D1326" s="252" t="s">
        <v>366</v>
      </c>
      <c r="E1326" s="252" t="s">
        <v>366</v>
      </c>
      <c r="F1326" s="252" t="s">
        <v>366</v>
      </c>
      <c r="G1326" s="252" t="s">
        <v>367</v>
      </c>
      <c r="H1326" s="252" t="s">
        <v>367</v>
      </c>
      <c r="I1326" s="252" t="s">
        <v>368</v>
      </c>
      <c r="J1326" s="252" t="s">
        <v>368</v>
      </c>
      <c r="K1326" s="252" t="s">
        <v>368</v>
      </c>
      <c r="L1326" s="252" t="s">
        <v>368</v>
      </c>
      <c r="M1326" s="252" t="s">
        <v>367</v>
      </c>
      <c r="N1326" s="252" t="s">
        <v>367</v>
      </c>
      <c r="O1326" s="252" t="s">
        <v>367</v>
      </c>
      <c r="P1326" s="252" t="s">
        <v>367</v>
      </c>
      <c r="Q1326" s="252" t="s">
        <v>367</v>
      </c>
    </row>
    <row r="1327" spans="1:17">
      <c r="A1327" s="253">
        <v>214929</v>
      </c>
      <c r="B1327" s="252" t="s">
        <v>182</v>
      </c>
      <c r="C1327" s="252" t="s">
        <v>366</v>
      </c>
      <c r="D1327" s="252" t="s">
        <v>368</v>
      </c>
      <c r="E1327" s="252" t="s">
        <v>368</v>
      </c>
      <c r="F1327" s="252" t="s">
        <v>367</v>
      </c>
      <c r="G1327" s="252" t="s">
        <v>368</v>
      </c>
      <c r="H1327" s="252" t="s">
        <v>367</v>
      </c>
      <c r="I1327" s="252" t="s">
        <v>368</v>
      </c>
      <c r="J1327" s="252" t="s">
        <v>368</v>
      </c>
      <c r="K1327" s="252" t="s">
        <v>368</v>
      </c>
      <c r="L1327" s="252" t="s">
        <v>368</v>
      </c>
      <c r="M1327" s="252" t="s">
        <v>367</v>
      </c>
      <c r="N1327" s="252" t="s">
        <v>367</v>
      </c>
      <c r="O1327" s="252" t="s">
        <v>367</v>
      </c>
      <c r="P1327" s="252" t="s">
        <v>367</v>
      </c>
      <c r="Q1327" s="252" t="s">
        <v>367</v>
      </c>
    </row>
    <row r="1328" spans="1:17">
      <c r="A1328" s="252">
        <v>215351</v>
      </c>
      <c r="B1328" s="252" t="s">
        <v>182</v>
      </c>
      <c r="C1328" s="252" t="s">
        <v>367</v>
      </c>
      <c r="D1328" s="252" t="s">
        <v>368</v>
      </c>
      <c r="E1328" s="252" t="s">
        <v>368</v>
      </c>
      <c r="F1328" s="252" t="s">
        <v>368</v>
      </c>
      <c r="G1328" s="252" t="s">
        <v>368</v>
      </c>
      <c r="H1328" s="252" t="s">
        <v>367</v>
      </c>
      <c r="I1328" s="252" t="s">
        <v>368</v>
      </c>
      <c r="J1328" s="252" t="s">
        <v>368</v>
      </c>
      <c r="K1328" s="252" t="s">
        <v>368</v>
      </c>
      <c r="L1328" s="252" t="s">
        <v>368</v>
      </c>
      <c r="M1328" s="252" t="s">
        <v>367</v>
      </c>
      <c r="N1328" s="252" t="s">
        <v>367</v>
      </c>
      <c r="O1328" s="252" t="s">
        <v>367</v>
      </c>
      <c r="P1328" s="252" t="s">
        <v>367</v>
      </c>
      <c r="Q1328" s="252" t="s">
        <v>367</v>
      </c>
    </row>
    <row r="1329" spans="1:17">
      <c r="A1329" s="252">
        <v>214782</v>
      </c>
      <c r="B1329" s="252" t="s">
        <v>182</v>
      </c>
      <c r="C1329" s="252" t="s">
        <v>367</v>
      </c>
      <c r="D1329" s="252" t="s">
        <v>368</v>
      </c>
      <c r="E1329" s="252" t="s">
        <v>368</v>
      </c>
      <c r="F1329" s="252" t="s">
        <v>368</v>
      </c>
      <c r="G1329" s="252" t="s">
        <v>368</v>
      </c>
      <c r="H1329" s="252" t="s">
        <v>367</v>
      </c>
      <c r="I1329" s="252" t="s">
        <v>368</v>
      </c>
      <c r="J1329" s="252" t="s">
        <v>368</v>
      </c>
      <c r="K1329" s="252" t="s">
        <v>368</v>
      </c>
      <c r="L1329" s="252" t="s">
        <v>368</v>
      </c>
      <c r="M1329" s="252" t="s">
        <v>367</v>
      </c>
      <c r="N1329" s="252" t="s">
        <v>367</v>
      </c>
      <c r="O1329" s="252" t="s">
        <v>367</v>
      </c>
      <c r="P1329" s="252" t="s">
        <v>367</v>
      </c>
      <c r="Q1329" s="252" t="s">
        <v>367</v>
      </c>
    </row>
    <row r="1330" spans="1:17">
      <c r="A1330" s="252">
        <v>215362</v>
      </c>
      <c r="B1330" s="252" t="s">
        <v>182</v>
      </c>
      <c r="C1330" s="252" t="s">
        <v>368</v>
      </c>
      <c r="D1330" s="252" t="s">
        <v>368</v>
      </c>
      <c r="E1330" s="252" t="s">
        <v>368</v>
      </c>
      <c r="F1330" s="252" t="s">
        <v>368</v>
      </c>
      <c r="G1330" s="252" t="s">
        <v>368</v>
      </c>
      <c r="H1330" s="252" t="s">
        <v>367</v>
      </c>
      <c r="I1330" s="252" t="s">
        <v>368</v>
      </c>
      <c r="J1330" s="252" t="s">
        <v>368</v>
      </c>
      <c r="K1330" s="252" t="s">
        <v>368</v>
      </c>
      <c r="L1330" s="252" t="s">
        <v>368</v>
      </c>
      <c r="M1330" s="252" t="s">
        <v>367</v>
      </c>
      <c r="N1330" s="252" t="s">
        <v>367</v>
      </c>
      <c r="O1330" s="252" t="s">
        <v>367</v>
      </c>
      <c r="P1330" s="252" t="s">
        <v>367</v>
      </c>
      <c r="Q1330" s="252" t="s">
        <v>367</v>
      </c>
    </row>
    <row r="1331" spans="1:17">
      <c r="A1331" s="252">
        <v>215353</v>
      </c>
      <c r="B1331" s="252" t="s">
        <v>182</v>
      </c>
      <c r="C1331" s="252" t="s">
        <v>368</v>
      </c>
      <c r="D1331" s="252" t="s">
        <v>368</v>
      </c>
      <c r="E1331" s="252" t="s">
        <v>368</v>
      </c>
      <c r="F1331" s="252" t="s">
        <v>368</v>
      </c>
      <c r="G1331" s="252" t="s">
        <v>368</v>
      </c>
      <c r="H1331" s="252" t="s">
        <v>367</v>
      </c>
      <c r="I1331" s="252" t="s">
        <v>368</v>
      </c>
      <c r="J1331" s="252" t="s">
        <v>368</v>
      </c>
      <c r="K1331" s="252" t="s">
        <v>368</v>
      </c>
      <c r="L1331" s="252" t="s">
        <v>368</v>
      </c>
      <c r="M1331" s="252" t="s">
        <v>367</v>
      </c>
      <c r="N1331" s="252" t="s">
        <v>367</v>
      </c>
      <c r="O1331" s="252" t="s">
        <v>367</v>
      </c>
      <c r="P1331" s="252" t="s">
        <v>367</v>
      </c>
      <c r="Q1331" s="252" t="s">
        <v>367</v>
      </c>
    </row>
    <row r="1332" spans="1:17">
      <c r="A1332" s="252">
        <v>215115</v>
      </c>
      <c r="B1332" s="252" t="s">
        <v>182</v>
      </c>
      <c r="C1332" s="252" t="s">
        <v>368</v>
      </c>
      <c r="D1332" s="252" t="s">
        <v>368</v>
      </c>
      <c r="E1332" s="252" t="s">
        <v>368</v>
      </c>
      <c r="F1332" s="252" t="s">
        <v>368</v>
      </c>
      <c r="G1332" s="252" t="s">
        <v>368</v>
      </c>
      <c r="H1332" s="252" t="s">
        <v>367</v>
      </c>
      <c r="I1332" s="252" t="s">
        <v>368</v>
      </c>
      <c r="J1332" s="252" t="s">
        <v>368</v>
      </c>
      <c r="K1332" s="252" t="s">
        <v>368</v>
      </c>
      <c r="L1332" s="252" t="s">
        <v>368</v>
      </c>
      <c r="M1332" s="252" t="s">
        <v>367</v>
      </c>
      <c r="N1332" s="252" t="s">
        <v>367</v>
      </c>
      <c r="O1332" s="252" t="s">
        <v>367</v>
      </c>
      <c r="P1332" s="252" t="s">
        <v>367</v>
      </c>
      <c r="Q1332" s="252" t="s">
        <v>367</v>
      </c>
    </row>
    <row r="1333" spans="1:17">
      <c r="A1333" s="252">
        <v>214935</v>
      </c>
      <c r="B1333" s="252" t="s">
        <v>182</v>
      </c>
      <c r="C1333" s="252" t="s">
        <v>368</v>
      </c>
      <c r="D1333" s="252" t="s">
        <v>368</v>
      </c>
      <c r="E1333" s="252" t="s">
        <v>368</v>
      </c>
      <c r="F1333" s="252" t="s">
        <v>368</v>
      </c>
      <c r="G1333" s="252" t="s">
        <v>368</v>
      </c>
      <c r="H1333" s="252" t="s">
        <v>367</v>
      </c>
      <c r="I1333" s="252" t="s">
        <v>368</v>
      </c>
      <c r="J1333" s="252" t="s">
        <v>368</v>
      </c>
      <c r="K1333" s="252" t="s">
        <v>368</v>
      </c>
      <c r="L1333" s="252" t="s">
        <v>368</v>
      </c>
      <c r="M1333" s="252" t="s">
        <v>367</v>
      </c>
      <c r="N1333" s="252" t="s">
        <v>367</v>
      </c>
      <c r="O1333" s="252" t="s">
        <v>367</v>
      </c>
      <c r="P1333" s="252" t="s">
        <v>367</v>
      </c>
      <c r="Q1333" s="252" t="s">
        <v>367</v>
      </c>
    </row>
    <row r="1334" spans="1:17">
      <c r="A1334" s="252">
        <v>214912</v>
      </c>
      <c r="B1334" s="252" t="s">
        <v>182</v>
      </c>
      <c r="C1334" s="252" t="s">
        <v>368</v>
      </c>
      <c r="D1334" s="252" t="s">
        <v>368</v>
      </c>
      <c r="E1334" s="252" t="s">
        <v>368</v>
      </c>
      <c r="F1334" s="252" t="s">
        <v>368</v>
      </c>
      <c r="G1334" s="252" t="s">
        <v>368</v>
      </c>
      <c r="H1334" s="252" t="s">
        <v>367</v>
      </c>
      <c r="I1334" s="252" t="s">
        <v>368</v>
      </c>
      <c r="J1334" s="252" t="s">
        <v>368</v>
      </c>
      <c r="K1334" s="252" t="s">
        <v>368</v>
      </c>
      <c r="L1334" s="252" t="s">
        <v>368</v>
      </c>
      <c r="M1334" s="252" t="s">
        <v>367</v>
      </c>
      <c r="N1334" s="252" t="s">
        <v>367</v>
      </c>
      <c r="O1334" s="252" t="s">
        <v>367</v>
      </c>
      <c r="P1334" s="252" t="s">
        <v>367</v>
      </c>
      <c r="Q1334" s="252" t="s">
        <v>367</v>
      </c>
    </row>
    <row r="1335" spans="1:17">
      <c r="A1335" s="252">
        <v>214880</v>
      </c>
      <c r="B1335" s="252" t="s">
        <v>182</v>
      </c>
      <c r="C1335" s="252" t="s">
        <v>368</v>
      </c>
      <c r="D1335" s="252" t="s">
        <v>368</v>
      </c>
      <c r="E1335" s="252" t="s">
        <v>368</v>
      </c>
      <c r="F1335" s="252" t="s">
        <v>368</v>
      </c>
      <c r="G1335" s="252" t="s">
        <v>368</v>
      </c>
      <c r="H1335" s="252" t="s">
        <v>367</v>
      </c>
      <c r="I1335" s="252" t="s">
        <v>368</v>
      </c>
      <c r="J1335" s="252" t="s">
        <v>368</v>
      </c>
      <c r="K1335" s="252" t="s">
        <v>368</v>
      </c>
      <c r="L1335" s="252" t="s">
        <v>368</v>
      </c>
      <c r="M1335" s="252" t="s">
        <v>367</v>
      </c>
      <c r="N1335" s="252" t="s">
        <v>367</v>
      </c>
      <c r="O1335" s="252" t="s">
        <v>367</v>
      </c>
      <c r="P1335" s="252" t="s">
        <v>367</v>
      </c>
      <c r="Q1335" s="252" t="s">
        <v>367</v>
      </c>
    </row>
    <row r="1336" spans="1:17">
      <c r="A1336" s="252">
        <v>214741</v>
      </c>
      <c r="B1336" s="252" t="s">
        <v>182</v>
      </c>
      <c r="C1336" s="252" t="s">
        <v>368</v>
      </c>
      <c r="D1336" s="252" t="s">
        <v>368</v>
      </c>
      <c r="E1336" s="252" t="s">
        <v>368</v>
      </c>
      <c r="F1336" s="252" t="s">
        <v>368</v>
      </c>
      <c r="G1336" s="252" t="s">
        <v>368</v>
      </c>
      <c r="H1336" s="252" t="s">
        <v>367</v>
      </c>
      <c r="I1336" s="252" t="s">
        <v>368</v>
      </c>
      <c r="J1336" s="252" t="s">
        <v>368</v>
      </c>
      <c r="K1336" s="252" t="s">
        <v>368</v>
      </c>
      <c r="L1336" s="252" t="s">
        <v>368</v>
      </c>
      <c r="M1336" s="252" t="s">
        <v>367</v>
      </c>
      <c r="N1336" s="252" t="s">
        <v>367</v>
      </c>
      <c r="O1336" s="252" t="s">
        <v>367</v>
      </c>
      <c r="P1336" s="252" t="s">
        <v>367</v>
      </c>
      <c r="Q1336" s="252" t="s">
        <v>367</v>
      </c>
    </row>
    <row r="1337" spans="1:17">
      <c r="A1337" s="252">
        <v>214971</v>
      </c>
      <c r="B1337" s="252" t="s">
        <v>182</v>
      </c>
      <c r="C1337" s="252" t="s">
        <v>366</v>
      </c>
      <c r="D1337" s="252" t="s">
        <v>368</v>
      </c>
      <c r="E1337" s="252" t="s">
        <v>368</v>
      </c>
      <c r="F1337" s="252" t="s">
        <v>368</v>
      </c>
      <c r="G1337" s="252" t="s">
        <v>368</v>
      </c>
      <c r="H1337" s="252" t="s">
        <v>367</v>
      </c>
      <c r="I1337" s="252" t="s">
        <v>368</v>
      </c>
      <c r="J1337" s="252" t="s">
        <v>368</v>
      </c>
      <c r="K1337" s="252" t="s">
        <v>368</v>
      </c>
      <c r="L1337" s="252" t="s">
        <v>368</v>
      </c>
      <c r="M1337" s="252" t="s">
        <v>367</v>
      </c>
      <c r="N1337" s="252" t="s">
        <v>367</v>
      </c>
      <c r="O1337" s="252" t="s">
        <v>367</v>
      </c>
      <c r="P1337" s="252" t="s">
        <v>367</v>
      </c>
      <c r="Q1337" s="252" t="s">
        <v>367</v>
      </c>
    </row>
    <row r="1338" spans="1:17">
      <c r="A1338" s="252">
        <v>215491</v>
      </c>
      <c r="B1338" s="252" t="s">
        <v>182</v>
      </c>
      <c r="C1338" s="252" t="s">
        <v>368</v>
      </c>
      <c r="D1338" s="252" t="s">
        <v>366</v>
      </c>
      <c r="E1338" s="252" t="s">
        <v>368</v>
      </c>
      <c r="F1338" s="252" t="s">
        <v>368</v>
      </c>
      <c r="G1338" s="252" t="s">
        <v>368</v>
      </c>
      <c r="H1338" s="252" t="s">
        <v>367</v>
      </c>
      <c r="I1338" s="252" t="s">
        <v>368</v>
      </c>
      <c r="J1338" s="252" t="s">
        <v>368</v>
      </c>
      <c r="K1338" s="252" t="s">
        <v>368</v>
      </c>
      <c r="L1338" s="252" t="s">
        <v>368</v>
      </c>
      <c r="M1338" s="252" t="s">
        <v>367</v>
      </c>
      <c r="N1338" s="252" t="s">
        <v>367</v>
      </c>
      <c r="O1338" s="252" t="s">
        <v>367</v>
      </c>
      <c r="P1338" s="252" t="s">
        <v>367</v>
      </c>
      <c r="Q1338" s="252" t="s">
        <v>367</v>
      </c>
    </row>
    <row r="1339" spans="1:17">
      <c r="A1339" s="252">
        <v>215354</v>
      </c>
      <c r="B1339" s="252" t="s">
        <v>182</v>
      </c>
      <c r="C1339" s="252" t="s">
        <v>366</v>
      </c>
      <c r="D1339" s="252" t="s">
        <v>366</v>
      </c>
      <c r="E1339" s="252" t="s">
        <v>368</v>
      </c>
      <c r="F1339" s="252" t="s">
        <v>368</v>
      </c>
      <c r="G1339" s="252" t="s">
        <v>368</v>
      </c>
      <c r="H1339" s="252" t="s">
        <v>367</v>
      </c>
      <c r="I1339" s="252" t="s">
        <v>368</v>
      </c>
      <c r="J1339" s="252" t="s">
        <v>368</v>
      </c>
      <c r="K1339" s="252" t="s">
        <v>368</v>
      </c>
      <c r="L1339" s="252" t="s">
        <v>368</v>
      </c>
      <c r="M1339" s="252" t="s">
        <v>367</v>
      </c>
      <c r="N1339" s="252" t="s">
        <v>367</v>
      </c>
      <c r="O1339" s="252" t="s">
        <v>367</v>
      </c>
      <c r="P1339" s="252" t="s">
        <v>367</v>
      </c>
      <c r="Q1339" s="252" t="s">
        <v>367</v>
      </c>
    </row>
    <row r="1340" spans="1:17">
      <c r="A1340" s="252">
        <v>215399</v>
      </c>
      <c r="B1340" s="252" t="s">
        <v>182</v>
      </c>
      <c r="C1340" s="252" t="s">
        <v>368</v>
      </c>
      <c r="D1340" s="252" t="s">
        <v>368</v>
      </c>
      <c r="E1340" s="252" t="s">
        <v>366</v>
      </c>
      <c r="F1340" s="252" t="s">
        <v>368</v>
      </c>
      <c r="G1340" s="252" t="s">
        <v>368</v>
      </c>
      <c r="H1340" s="252" t="s">
        <v>367</v>
      </c>
      <c r="I1340" s="252" t="s">
        <v>368</v>
      </c>
      <c r="J1340" s="252" t="s">
        <v>368</v>
      </c>
      <c r="K1340" s="252" t="s">
        <v>368</v>
      </c>
      <c r="L1340" s="252" t="s">
        <v>368</v>
      </c>
      <c r="M1340" s="252" t="s">
        <v>367</v>
      </c>
      <c r="N1340" s="252" t="s">
        <v>367</v>
      </c>
      <c r="O1340" s="252" t="s">
        <v>367</v>
      </c>
      <c r="P1340" s="252" t="s">
        <v>367</v>
      </c>
      <c r="Q1340" s="252" t="s">
        <v>367</v>
      </c>
    </row>
    <row r="1341" spans="1:17">
      <c r="A1341" s="252">
        <v>215173</v>
      </c>
      <c r="B1341" s="252" t="s">
        <v>182</v>
      </c>
      <c r="C1341" s="252" t="s">
        <v>368</v>
      </c>
      <c r="D1341" s="252" t="s">
        <v>368</v>
      </c>
      <c r="E1341" s="252" t="s">
        <v>366</v>
      </c>
      <c r="F1341" s="252" t="s">
        <v>368</v>
      </c>
      <c r="G1341" s="252" t="s">
        <v>368</v>
      </c>
      <c r="H1341" s="252" t="s">
        <v>367</v>
      </c>
      <c r="I1341" s="252" t="s">
        <v>368</v>
      </c>
      <c r="J1341" s="252" t="s">
        <v>368</v>
      </c>
      <c r="K1341" s="252" t="s">
        <v>368</v>
      </c>
      <c r="L1341" s="252" t="s">
        <v>368</v>
      </c>
      <c r="M1341" s="252" t="s">
        <v>367</v>
      </c>
      <c r="N1341" s="252" t="s">
        <v>367</v>
      </c>
      <c r="O1341" s="252" t="s">
        <v>367</v>
      </c>
      <c r="P1341" s="252" t="s">
        <v>367</v>
      </c>
      <c r="Q1341" s="252" t="s">
        <v>367</v>
      </c>
    </row>
    <row r="1342" spans="1:17">
      <c r="A1342" s="252">
        <v>214919</v>
      </c>
      <c r="B1342" s="252" t="s">
        <v>182</v>
      </c>
      <c r="C1342" s="252" t="s">
        <v>368</v>
      </c>
      <c r="D1342" s="252" t="s">
        <v>368</v>
      </c>
      <c r="E1342" s="252" t="s">
        <v>366</v>
      </c>
      <c r="F1342" s="252" t="s">
        <v>368</v>
      </c>
      <c r="G1342" s="252" t="s">
        <v>368</v>
      </c>
      <c r="H1342" s="252" t="s">
        <v>367</v>
      </c>
      <c r="I1342" s="252" t="s">
        <v>368</v>
      </c>
      <c r="J1342" s="252" t="s">
        <v>368</v>
      </c>
      <c r="K1342" s="252" t="s">
        <v>368</v>
      </c>
      <c r="L1342" s="252" t="s">
        <v>368</v>
      </c>
      <c r="M1342" s="252" t="s">
        <v>367</v>
      </c>
      <c r="N1342" s="252" t="s">
        <v>367</v>
      </c>
      <c r="O1342" s="252" t="s">
        <v>367</v>
      </c>
      <c r="P1342" s="252" t="s">
        <v>367</v>
      </c>
      <c r="Q1342" s="252" t="s">
        <v>367</v>
      </c>
    </row>
    <row r="1343" spans="1:17">
      <c r="A1343" s="252">
        <v>215253</v>
      </c>
      <c r="B1343" s="252" t="s">
        <v>182</v>
      </c>
      <c r="C1343" s="252" t="s">
        <v>366</v>
      </c>
      <c r="D1343" s="252" t="s">
        <v>368</v>
      </c>
      <c r="E1343" s="252" t="s">
        <v>366</v>
      </c>
      <c r="F1343" s="252" t="s">
        <v>368</v>
      </c>
      <c r="G1343" s="252" t="s">
        <v>368</v>
      </c>
      <c r="H1343" s="252" t="s">
        <v>367</v>
      </c>
      <c r="I1343" s="252" t="s">
        <v>368</v>
      </c>
      <c r="J1343" s="252" t="s">
        <v>368</v>
      </c>
      <c r="K1343" s="252" t="s">
        <v>368</v>
      </c>
      <c r="L1343" s="252" t="s">
        <v>368</v>
      </c>
      <c r="M1343" s="252" t="s">
        <v>367</v>
      </c>
      <c r="N1343" s="252" t="s">
        <v>367</v>
      </c>
      <c r="O1343" s="252" t="s">
        <v>367</v>
      </c>
      <c r="P1343" s="252" t="s">
        <v>367</v>
      </c>
      <c r="Q1343" s="252" t="s">
        <v>367</v>
      </c>
    </row>
    <row r="1344" spans="1:17">
      <c r="A1344" s="252">
        <v>215295</v>
      </c>
      <c r="B1344" s="252" t="s">
        <v>182</v>
      </c>
      <c r="C1344" s="252" t="s">
        <v>368</v>
      </c>
      <c r="D1344" s="252" t="s">
        <v>366</v>
      </c>
      <c r="E1344" s="252" t="s">
        <v>368</v>
      </c>
      <c r="F1344" s="252" t="s">
        <v>366</v>
      </c>
      <c r="G1344" s="252" t="s">
        <v>368</v>
      </c>
      <c r="H1344" s="252" t="s">
        <v>367</v>
      </c>
      <c r="I1344" s="252" t="s">
        <v>368</v>
      </c>
      <c r="J1344" s="252" t="s">
        <v>368</v>
      </c>
      <c r="K1344" s="252" t="s">
        <v>368</v>
      </c>
      <c r="L1344" s="252" t="s">
        <v>368</v>
      </c>
      <c r="M1344" s="252" t="s">
        <v>367</v>
      </c>
      <c r="N1344" s="252" t="s">
        <v>367</v>
      </c>
      <c r="O1344" s="252" t="s">
        <v>367</v>
      </c>
      <c r="P1344" s="252" t="s">
        <v>367</v>
      </c>
      <c r="Q1344" s="252" t="s">
        <v>367</v>
      </c>
    </row>
    <row r="1345" spans="1:17">
      <c r="A1345" s="252">
        <v>215473</v>
      </c>
      <c r="B1345" s="252" t="s">
        <v>182</v>
      </c>
      <c r="C1345" s="252" t="s">
        <v>366</v>
      </c>
      <c r="D1345" s="252" t="s">
        <v>366</v>
      </c>
      <c r="E1345" s="252" t="s">
        <v>368</v>
      </c>
      <c r="F1345" s="252" t="s">
        <v>366</v>
      </c>
      <c r="G1345" s="252" t="s">
        <v>368</v>
      </c>
      <c r="H1345" s="252" t="s">
        <v>367</v>
      </c>
      <c r="I1345" s="252" t="s">
        <v>368</v>
      </c>
      <c r="J1345" s="252" t="s">
        <v>368</v>
      </c>
      <c r="K1345" s="252" t="s">
        <v>368</v>
      </c>
      <c r="L1345" s="252" t="s">
        <v>368</v>
      </c>
      <c r="M1345" s="252" t="s">
        <v>367</v>
      </c>
      <c r="N1345" s="252" t="s">
        <v>367</v>
      </c>
      <c r="O1345" s="252" t="s">
        <v>367</v>
      </c>
      <c r="P1345" s="252" t="s">
        <v>367</v>
      </c>
      <c r="Q1345" s="252" t="s">
        <v>367</v>
      </c>
    </row>
    <row r="1346" spans="1:17">
      <c r="A1346" s="253">
        <v>212420</v>
      </c>
      <c r="B1346" s="252" t="s">
        <v>182</v>
      </c>
      <c r="C1346" s="252" t="s">
        <v>366</v>
      </c>
      <c r="D1346" s="252" t="s">
        <v>366</v>
      </c>
      <c r="E1346" s="252" t="s">
        <v>368</v>
      </c>
      <c r="F1346" s="252" t="s">
        <v>366</v>
      </c>
      <c r="G1346" s="252" t="s">
        <v>368</v>
      </c>
      <c r="H1346" s="252" t="s">
        <v>367</v>
      </c>
      <c r="I1346" s="252" t="s">
        <v>368</v>
      </c>
      <c r="J1346" s="252" t="s">
        <v>368</v>
      </c>
      <c r="K1346" s="252" t="s">
        <v>368</v>
      </c>
      <c r="L1346" s="252" t="s">
        <v>368</v>
      </c>
      <c r="M1346" s="252" t="s">
        <v>367</v>
      </c>
      <c r="N1346" s="252" t="s">
        <v>367</v>
      </c>
      <c r="O1346" s="252" t="s">
        <v>367</v>
      </c>
      <c r="P1346" s="252" t="s">
        <v>367</v>
      </c>
      <c r="Q1346" s="252" t="s">
        <v>367</v>
      </c>
    </row>
    <row r="1347" spans="1:17">
      <c r="A1347" s="252">
        <v>214778</v>
      </c>
      <c r="B1347" s="252" t="s">
        <v>182</v>
      </c>
      <c r="C1347" s="252" t="s">
        <v>368</v>
      </c>
      <c r="D1347" s="252" t="s">
        <v>368</v>
      </c>
      <c r="E1347" s="252" t="s">
        <v>368</v>
      </c>
      <c r="F1347" s="252" t="s">
        <v>367</v>
      </c>
      <c r="G1347" s="252" t="s">
        <v>366</v>
      </c>
      <c r="H1347" s="252" t="s">
        <v>367</v>
      </c>
      <c r="I1347" s="252" t="s">
        <v>368</v>
      </c>
      <c r="J1347" s="252" t="s">
        <v>368</v>
      </c>
      <c r="K1347" s="252" t="s">
        <v>368</v>
      </c>
      <c r="L1347" s="252" t="s">
        <v>368</v>
      </c>
      <c r="M1347" s="252" t="s">
        <v>367</v>
      </c>
      <c r="N1347" s="252" t="s">
        <v>367</v>
      </c>
      <c r="O1347" s="252" t="s">
        <v>367</v>
      </c>
      <c r="P1347" s="252" t="s">
        <v>367</v>
      </c>
      <c r="Q1347" s="252" t="s">
        <v>367</v>
      </c>
    </row>
    <row r="1348" spans="1:17">
      <c r="A1348" s="252">
        <v>215096</v>
      </c>
      <c r="B1348" s="252" t="s">
        <v>182</v>
      </c>
      <c r="C1348" s="252" t="s">
        <v>368</v>
      </c>
      <c r="D1348" s="252" t="s">
        <v>368</v>
      </c>
      <c r="E1348" s="252" t="s">
        <v>368</v>
      </c>
      <c r="F1348" s="252" t="s">
        <v>368</v>
      </c>
      <c r="G1348" s="252" t="s">
        <v>366</v>
      </c>
      <c r="H1348" s="252" t="s">
        <v>367</v>
      </c>
      <c r="I1348" s="252" t="s">
        <v>368</v>
      </c>
      <c r="J1348" s="252" t="s">
        <v>368</v>
      </c>
      <c r="K1348" s="252" t="s">
        <v>368</v>
      </c>
      <c r="L1348" s="252" t="s">
        <v>368</v>
      </c>
      <c r="M1348" s="252" t="s">
        <v>367</v>
      </c>
      <c r="N1348" s="252" t="s">
        <v>367</v>
      </c>
      <c r="O1348" s="252" t="s">
        <v>367</v>
      </c>
      <c r="P1348" s="252" t="s">
        <v>367</v>
      </c>
      <c r="Q1348" s="252" t="s">
        <v>367</v>
      </c>
    </row>
    <row r="1349" spans="1:17">
      <c r="A1349" s="252">
        <v>214694</v>
      </c>
      <c r="B1349" s="252" t="s">
        <v>182</v>
      </c>
      <c r="C1349" s="252" t="s">
        <v>368</v>
      </c>
      <c r="D1349" s="252" t="s">
        <v>368</v>
      </c>
      <c r="E1349" s="252" t="s">
        <v>368</v>
      </c>
      <c r="F1349" s="252" t="s">
        <v>368</v>
      </c>
      <c r="G1349" s="252" t="s">
        <v>366</v>
      </c>
      <c r="H1349" s="252" t="s">
        <v>367</v>
      </c>
      <c r="I1349" s="252" t="s">
        <v>368</v>
      </c>
      <c r="J1349" s="252" t="s">
        <v>368</v>
      </c>
      <c r="K1349" s="252" t="s">
        <v>368</v>
      </c>
      <c r="L1349" s="252" t="s">
        <v>368</v>
      </c>
      <c r="M1349" s="252" t="s">
        <v>367</v>
      </c>
      <c r="N1349" s="252" t="s">
        <v>367</v>
      </c>
      <c r="O1349" s="252" t="s">
        <v>367</v>
      </c>
      <c r="P1349" s="252" t="s">
        <v>367</v>
      </c>
      <c r="Q1349" s="252" t="s">
        <v>367</v>
      </c>
    </row>
    <row r="1350" spans="1:17">
      <c r="A1350" s="252">
        <v>214697</v>
      </c>
      <c r="B1350" s="252" t="s">
        <v>182</v>
      </c>
      <c r="C1350" s="252" t="s">
        <v>368</v>
      </c>
      <c r="D1350" s="252" t="s">
        <v>366</v>
      </c>
      <c r="E1350" s="252" t="s">
        <v>368</v>
      </c>
      <c r="F1350" s="252" t="s">
        <v>368</v>
      </c>
      <c r="G1350" s="252" t="s">
        <v>366</v>
      </c>
      <c r="H1350" s="252" t="s">
        <v>367</v>
      </c>
      <c r="I1350" s="252" t="s">
        <v>368</v>
      </c>
      <c r="J1350" s="252" t="s">
        <v>368</v>
      </c>
      <c r="K1350" s="252" t="s">
        <v>368</v>
      </c>
      <c r="L1350" s="252" t="s">
        <v>368</v>
      </c>
      <c r="M1350" s="252" t="s">
        <v>367</v>
      </c>
      <c r="N1350" s="252" t="s">
        <v>367</v>
      </c>
      <c r="O1350" s="252" t="s">
        <v>367</v>
      </c>
      <c r="P1350" s="252" t="s">
        <v>367</v>
      </c>
      <c r="Q1350" s="252" t="s">
        <v>367</v>
      </c>
    </row>
    <row r="1351" spans="1:17">
      <c r="A1351" s="252">
        <v>215105</v>
      </c>
      <c r="B1351" s="252" t="s">
        <v>182</v>
      </c>
      <c r="C1351" s="252" t="s">
        <v>367</v>
      </c>
      <c r="D1351" s="252" t="s">
        <v>368</v>
      </c>
      <c r="E1351" s="252" t="s">
        <v>368</v>
      </c>
      <c r="F1351" s="252" t="s">
        <v>367</v>
      </c>
      <c r="G1351" s="252" t="s">
        <v>367</v>
      </c>
      <c r="H1351" s="252" t="s">
        <v>368</v>
      </c>
      <c r="I1351" s="252" t="s">
        <v>368</v>
      </c>
      <c r="J1351" s="252" t="s">
        <v>368</v>
      </c>
      <c r="K1351" s="252" t="s">
        <v>368</v>
      </c>
      <c r="L1351" s="252" t="s">
        <v>368</v>
      </c>
      <c r="M1351" s="252" t="s">
        <v>367</v>
      </c>
      <c r="N1351" s="252" t="s">
        <v>367</v>
      </c>
      <c r="O1351" s="252" t="s">
        <v>367</v>
      </c>
      <c r="P1351" s="252" t="s">
        <v>367</v>
      </c>
      <c r="Q1351" s="252" t="s">
        <v>367</v>
      </c>
    </row>
    <row r="1352" spans="1:17">
      <c r="A1352" s="252">
        <v>214661</v>
      </c>
      <c r="B1352" s="252" t="s">
        <v>182</v>
      </c>
      <c r="C1352" s="252" t="s">
        <v>368</v>
      </c>
      <c r="D1352" s="252" t="s">
        <v>368</v>
      </c>
      <c r="E1352" s="252" t="s">
        <v>368</v>
      </c>
      <c r="F1352" s="252" t="s">
        <v>367</v>
      </c>
      <c r="G1352" s="252" t="s">
        <v>367</v>
      </c>
      <c r="H1352" s="252" t="s">
        <v>368</v>
      </c>
      <c r="I1352" s="252" t="s">
        <v>368</v>
      </c>
      <c r="J1352" s="252" t="s">
        <v>368</v>
      </c>
      <c r="K1352" s="252" t="s">
        <v>368</v>
      </c>
      <c r="L1352" s="252" t="s">
        <v>368</v>
      </c>
      <c r="M1352" s="252" t="s">
        <v>367</v>
      </c>
      <c r="N1352" s="252" t="s">
        <v>367</v>
      </c>
      <c r="O1352" s="252" t="s">
        <v>367</v>
      </c>
      <c r="P1352" s="252" t="s">
        <v>367</v>
      </c>
      <c r="Q1352" s="252" t="s">
        <v>367</v>
      </c>
    </row>
    <row r="1353" spans="1:17">
      <c r="A1353" s="252">
        <v>215004</v>
      </c>
      <c r="B1353" s="252" t="s">
        <v>182</v>
      </c>
      <c r="C1353" s="252" t="s">
        <v>368</v>
      </c>
      <c r="D1353" s="252" t="s">
        <v>367</v>
      </c>
      <c r="E1353" s="252" t="s">
        <v>368</v>
      </c>
      <c r="F1353" s="252" t="s">
        <v>368</v>
      </c>
      <c r="G1353" s="252" t="s">
        <v>367</v>
      </c>
      <c r="H1353" s="252" t="s">
        <v>368</v>
      </c>
      <c r="I1353" s="252" t="s">
        <v>368</v>
      </c>
      <c r="J1353" s="252" t="s">
        <v>368</v>
      </c>
      <c r="K1353" s="252" t="s">
        <v>368</v>
      </c>
      <c r="L1353" s="252" t="s">
        <v>368</v>
      </c>
      <c r="M1353" s="252" t="s">
        <v>367</v>
      </c>
      <c r="N1353" s="252" t="s">
        <v>367</v>
      </c>
      <c r="O1353" s="252" t="s">
        <v>367</v>
      </c>
      <c r="P1353" s="252" t="s">
        <v>367</v>
      </c>
      <c r="Q1353" s="252" t="s">
        <v>367</v>
      </c>
    </row>
    <row r="1354" spans="1:17">
      <c r="A1354" s="252">
        <v>215083</v>
      </c>
      <c r="B1354" s="252" t="s">
        <v>182</v>
      </c>
      <c r="C1354" s="252" t="s">
        <v>367</v>
      </c>
      <c r="D1354" s="252" t="s">
        <v>368</v>
      </c>
      <c r="E1354" s="252" t="s">
        <v>368</v>
      </c>
      <c r="F1354" s="252" t="s">
        <v>368</v>
      </c>
      <c r="G1354" s="252" t="s">
        <v>367</v>
      </c>
      <c r="H1354" s="252" t="s">
        <v>368</v>
      </c>
      <c r="I1354" s="252" t="s">
        <v>368</v>
      </c>
      <c r="J1354" s="252" t="s">
        <v>368</v>
      </c>
      <c r="K1354" s="252" t="s">
        <v>368</v>
      </c>
      <c r="L1354" s="252" t="s">
        <v>368</v>
      </c>
      <c r="M1354" s="252" t="s">
        <v>367</v>
      </c>
      <c r="N1354" s="252" t="s">
        <v>367</v>
      </c>
      <c r="O1354" s="252" t="s">
        <v>367</v>
      </c>
      <c r="P1354" s="252" t="s">
        <v>367</v>
      </c>
      <c r="Q1354" s="252" t="s">
        <v>367</v>
      </c>
    </row>
    <row r="1355" spans="1:17">
      <c r="A1355" s="252">
        <v>215018</v>
      </c>
      <c r="B1355" s="252" t="s">
        <v>182</v>
      </c>
      <c r="C1355" s="252" t="s">
        <v>367</v>
      </c>
      <c r="D1355" s="252" t="s">
        <v>368</v>
      </c>
      <c r="E1355" s="252" t="s">
        <v>368</v>
      </c>
      <c r="F1355" s="252" t="s">
        <v>368</v>
      </c>
      <c r="G1355" s="252" t="s">
        <v>367</v>
      </c>
      <c r="H1355" s="252" t="s">
        <v>368</v>
      </c>
      <c r="I1355" s="252" t="s">
        <v>368</v>
      </c>
      <c r="J1355" s="252" t="s">
        <v>368</v>
      </c>
      <c r="K1355" s="252" t="s">
        <v>368</v>
      </c>
      <c r="L1355" s="252" t="s">
        <v>368</v>
      </c>
      <c r="M1355" s="252" t="s">
        <v>367</v>
      </c>
      <c r="N1355" s="252" t="s">
        <v>367</v>
      </c>
      <c r="O1355" s="252" t="s">
        <v>367</v>
      </c>
      <c r="P1355" s="252" t="s">
        <v>367</v>
      </c>
      <c r="Q1355" s="252" t="s">
        <v>367</v>
      </c>
    </row>
    <row r="1356" spans="1:17">
      <c r="A1356" s="252">
        <v>214902</v>
      </c>
      <c r="B1356" s="252" t="s">
        <v>182</v>
      </c>
      <c r="C1356" s="252" t="s">
        <v>367</v>
      </c>
      <c r="D1356" s="252" t="s">
        <v>368</v>
      </c>
      <c r="E1356" s="252" t="s">
        <v>368</v>
      </c>
      <c r="F1356" s="252" t="s">
        <v>368</v>
      </c>
      <c r="G1356" s="252" t="s">
        <v>367</v>
      </c>
      <c r="H1356" s="252" t="s">
        <v>368</v>
      </c>
      <c r="I1356" s="252" t="s">
        <v>368</v>
      </c>
      <c r="J1356" s="252" t="s">
        <v>368</v>
      </c>
      <c r="K1356" s="252" t="s">
        <v>368</v>
      </c>
      <c r="L1356" s="252" t="s">
        <v>368</v>
      </c>
      <c r="M1356" s="252" t="s">
        <v>367</v>
      </c>
      <c r="N1356" s="252" t="s">
        <v>367</v>
      </c>
      <c r="O1356" s="252" t="s">
        <v>367</v>
      </c>
      <c r="P1356" s="252" t="s">
        <v>367</v>
      </c>
      <c r="Q1356" s="252" t="s">
        <v>367</v>
      </c>
    </row>
    <row r="1357" spans="1:17">
      <c r="A1357" s="252">
        <v>214746</v>
      </c>
      <c r="B1357" s="252" t="s">
        <v>182</v>
      </c>
      <c r="C1357" s="252" t="s">
        <v>367</v>
      </c>
      <c r="D1357" s="252" t="s">
        <v>368</v>
      </c>
      <c r="E1357" s="252" t="s">
        <v>368</v>
      </c>
      <c r="F1357" s="252" t="s">
        <v>368</v>
      </c>
      <c r="G1357" s="252" t="s">
        <v>367</v>
      </c>
      <c r="H1357" s="252" t="s">
        <v>368</v>
      </c>
      <c r="I1357" s="252" t="s">
        <v>368</v>
      </c>
      <c r="J1357" s="252" t="s">
        <v>368</v>
      </c>
      <c r="K1357" s="252" t="s">
        <v>368</v>
      </c>
      <c r="L1357" s="252" t="s">
        <v>368</v>
      </c>
      <c r="M1357" s="252" t="s">
        <v>367</v>
      </c>
      <c r="N1357" s="252" t="s">
        <v>367</v>
      </c>
      <c r="O1357" s="252" t="s">
        <v>367</v>
      </c>
      <c r="P1357" s="252" t="s">
        <v>367</v>
      </c>
      <c r="Q1357" s="252" t="s">
        <v>367</v>
      </c>
    </row>
    <row r="1358" spans="1:17">
      <c r="A1358" s="252">
        <v>214723</v>
      </c>
      <c r="B1358" s="252" t="s">
        <v>182</v>
      </c>
      <c r="C1358" s="252" t="s">
        <v>367</v>
      </c>
      <c r="D1358" s="252" t="s">
        <v>368</v>
      </c>
      <c r="E1358" s="252" t="s">
        <v>368</v>
      </c>
      <c r="F1358" s="252" t="s">
        <v>368</v>
      </c>
      <c r="G1358" s="252" t="s">
        <v>367</v>
      </c>
      <c r="H1358" s="252" t="s">
        <v>368</v>
      </c>
      <c r="I1358" s="252" t="s">
        <v>368</v>
      </c>
      <c r="J1358" s="252" t="s">
        <v>368</v>
      </c>
      <c r="K1358" s="252" t="s">
        <v>368</v>
      </c>
      <c r="L1358" s="252" t="s">
        <v>368</v>
      </c>
      <c r="M1358" s="252" t="s">
        <v>367</v>
      </c>
      <c r="N1358" s="252" t="s">
        <v>367</v>
      </c>
      <c r="O1358" s="252" t="s">
        <v>367</v>
      </c>
      <c r="P1358" s="252" t="s">
        <v>367</v>
      </c>
      <c r="Q1358" s="252" t="s">
        <v>367</v>
      </c>
    </row>
    <row r="1359" spans="1:17">
      <c r="A1359" s="252">
        <v>215384</v>
      </c>
      <c r="B1359" s="252" t="s">
        <v>182</v>
      </c>
      <c r="C1359" s="252" t="s">
        <v>368</v>
      </c>
      <c r="D1359" s="252" t="s">
        <v>368</v>
      </c>
      <c r="E1359" s="252" t="s">
        <v>368</v>
      </c>
      <c r="F1359" s="252" t="s">
        <v>368</v>
      </c>
      <c r="G1359" s="252" t="s">
        <v>367</v>
      </c>
      <c r="H1359" s="252" t="s">
        <v>368</v>
      </c>
      <c r="I1359" s="252" t="s">
        <v>368</v>
      </c>
      <c r="J1359" s="252" t="s">
        <v>368</v>
      </c>
      <c r="K1359" s="252" t="s">
        <v>368</v>
      </c>
      <c r="L1359" s="252" t="s">
        <v>368</v>
      </c>
      <c r="M1359" s="252" t="s">
        <v>367</v>
      </c>
      <c r="N1359" s="252" t="s">
        <v>367</v>
      </c>
      <c r="O1359" s="252" t="s">
        <v>367</v>
      </c>
      <c r="P1359" s="252" t="s">
        <v>367</v>
      </c>
      <c r="Q1359" s="252" t="s">
        <v>367</v>
      </c>
    </row>
    <row r="1360" spans="1:17">
      <c r="A1360" s="252">
        <v>215365</v>
      </c>
      <c r="B1360" s="252" t="s">
        <v>182</v>
      </c>
      <c r="C1360" s="252" t="s">
        <v>368</v>
      </c>
      <c r="D1360" s="252" t="s">
        <v>368</v>
      </c>
      <c r="E1360" s="252" t="s">
        <v>368</v>
      </c>
      <c r="F1360" s="252" t="s">
        <v>368</v>
      </c>
      <c r="G1360" s="252" t="s">
        <v>367</v>
      </c>
      <c r="H1360" s="252" t="s">
        <v>368</v>
      </c>
      <c r="I1360" s="252" t="s">
        <v>368</v>
      </c>
      <c r="J1360" s="252" t="s">
        <v>368</v>
      </c>
      <c r="K1360" s="252" t="s">
        <v>368</v>
      </c>
      <c r="L1360" s="252" t="s">
        <v>368</v>
      </c>
      <c r="M1360" s="252" t="s">
        <v>367</v>
      </c>
      <c r="N1360" s="252" t="s">
        <v>367</v>
      </c>
      <c r="O1360" s="252" t="s">
        <v>367</v>
      </c>
      <c r="P1360" s="252" t="s">
        <v>367</v>
      </c>
      <c r="Q1360" s="252" t="s">
        <v>367</v>
      </c>
    </row>
    <row r="1361" spans="1:17">
      <c r="A1361" s="252">
        <v>215347</v>
      </c>
      <c r="B1361" s="252" t="s">
        <v>182</v>
      </c>
      <c r="C1361" s="252" t="s">
        <v>368</v>
      </c>
      <c r="D1361" s="252" t="s">
        <v>368</v>
      </c>
      <c r="E1361" s="252" t="s">
        <v>368</v>
      </c>
      <c r="F1361" s="252" t="s">
        <v>368</v>
      </c>
      <c r="G1361" s="252" t="s">
        <v>367</v>
      </c>
      <c r="H1361" s="252" t="s">
        <v>368</v>
      </c>
      <c r="I1361" s="252" t="s">
        <v>368</v>
      </c>
      <c r="J1361" s="252" t="s">
        <v>368</v>
      </c>
      <c r="K1361" s="252" t="s">
        <v>368</v>
      </c>
      <c r="L1361" s="252" t="s">
        <v>368</v>
      </c>
      <c r="M1361" s="252" t="s">
        <v>367</v>
      </c>
      <c r="N1361" s="252" t="s">
        <v>367</v>
      </c>
      <c r="O1361" s="252" t="s">
        <v>367</v>
      </c>
      <c r="P1361" s="252" t="s">
        <v>367</v>
      </c>
      <c r="Q1361" s="252" t="s">
        <v>367</v>
      </c>
    </row>
    <row r="1362" spans="1:17">
      <c r="A1362" s="252">
        <v>215313</v>
      </c>
      <c r="B1362" s="252" t="s">
        <v>182</v>
      </c>
      <c r="C1362" s="252" t="s">
        <v>368</v>
      </c>
      <c r="D1362" s="252" t="s">
        <v>368</v>
      </c>
      <c r="E1362" s="252" t="s">
        <v>368</v>
      </c>
      <c r="F1362" s="252" t="s">
        <v>368</v>
      </c>
      <c r="G1362" s="252" t="s">
        <v>367</v>
      </c>
      <c r="H1362" s="252" t="s">
        <v>368</v>
      </c>
      <c r="I1362" s="252" t="s">
        <v>368</v>
      </c>
      <c r="J1362" s="252" t="s">
        <v>368</v>
      </c>
      <c r="K1362" s="252" t="s">
        <v>368</v>
      </c>
      <c r="L1362" s="252" t="s">
        <v>368</v>
      </c>
      <c r="M1362" s="252" t="s">
        <v>367</v>
      </c>
      <c r="N1362" s="252" t="s">
        <v>367</v>
      </c>
      <c r="O1362" s="252" t="s">
        <v>367</v>
      </c>
      <c r="P1362" s="252" t="s">
        <v>367</v>
      </c>
      <c r="Q1362" s="252" t="s">
        <v>367</v>
      </c>
    </row>
    <row r="1363" spans="1:17">
      <c r="A1363" s="252">
        <v>215183</v>
      </c>
      <c r="B1363" s="252" t="s">
        <v>182</v>
      </c>
      <c r="C1363" s="252" t="s">
        <v>368</v>
      </c>
      <c r="D1363" s="252" t="s">
        <v>368</v>
      </c>
      <c r="E1363" s="252" t="s">
        <v>368</v>
      </c>
      <c r="F1363" s="252" t="s">
        <v>368</v>
      </c>
      <c r="G1363" s="252" t="s">
        <v>367</v>
      </c>
      <c r="H1363" s="252" t="s">
        <v>368</v>
      </c>
      <c r="I1363" s="252" t="s">
        <v>368</v>
      </c>
      <c r="J1363" s="252" t="s">
        <v>368</v>
      </c>
      <c r="K1363" s="252" t="s">
        <v>368</v>
      </c>
      <c r="L1363" s="252" t="s">
        <v>368</v>
      </c>
      <c r="M1363" s="252" t="s">
        <v>367</v>
      </c>
      <c r="N1363" s="252" t="s">
        <v>367</v>
      </c>
      <c r="O1363" s="252" t="s">
        <v>367</v>
      </c>
      <c r="P1363" s="252" t="s">
        <v>367</v>
      </c>
      <c r="Q1363" s="252" t="s">
        <v>367</v>
      </c>
    </row>
    <row r="1364" spans="1:17">
      <c r="A1364" s="252">
        <v>215169</v>
      </c>
      <c r="B1364" s="252" t="s">
        <v>182</v>
      </c>
      <c r="C1364" s="252" t="s">
        <v>368</v>
      </c>
      <c r="D1364" s="252" t="s">
        <v>368</v>
      </c>
      <c r="E1364" s="252" t="s">
        <v>368</v>
      </c>
      <c r="F1364" s="252" t="s">
        <v>368</v>
      </c>
      <c r="G1364" s="252" t="s">
        <v>367</v>
      </c>
      <c r="H1364" s="252" t="s">
        <v>368</v>
      </c>
      <c r="I1364" s="252" t="s">
        <v>368</v>
      </c>
      <c r="J1364" s="252" t="s">
        <v>368</v>
      </c>
      <c r="K1364" s="252" t="s">
        <v>368</v>
      </c>
      <c r="L1364" s="252" t="s">
        <v>368</v>
      </c>
      <c r="M1364" s="252" t="s">
        <v>367</v>
      </c>
      <c r="N1364" s="252" t="s">
        <v>367</v>
      </c>
      <c r="O1364" s="252" t="s">
        <v>367</v>
      </c>
      <c r="P1364" s="252" t="s">
        <v>367</v>
      </c>
      <c r="Q1364" s="252" t="s">
        <v>367</v>
      </c>
    </row>
    <row r="1365" spans="1:17">
      <c r="A1365" s="252">
        <v>215010</v>
      </c>
      <c r="B1365" s="252" t="s">
        <v>182</v>
      </c>
      <c r="C1365" s="252" t="s">
        <v>368</v>
      </c>
      <c r="D1365" s="252" t="s">
        <v>368</v>
      </c>
      <c r="E1365" s="252" t="s">
        <v>368</v>
      </c>
      <c r="F1365" s="252" t="s">
        <v>368</v>
      </c>
      <c r="G1365" s="252" t="s">
        <v>367</v>
      </c>
      <c r="H1365" s="252" t="s">
        <v>368</v>
      </c>
      <c r="I1365" s="252" t="s">
        <v>368</v>
      </c>
      <c r="J1365" s="252" t="s">
        <v>368</v>
      </c>
      <c r="K1365" s="252" t="s">
        <v>368</v>
      </c>
      <c r="L1365" s="252" t="s">
        <v>368</v>
      </c>
      <c r="M1365" s="252" t="s">
        <v>367</v>
      </c>
      <c r="N1365" s="252" t="s">
        <v>367</v>
      </c>
      <c r="O1365" s="252" t="s">
        <v>367</v>
      </c>
      <c r="P1365" s="252" t="s">
        <v>367</v>
      </c>
      <c r="Q1365" s="252" t="s">
        <v>367</v>
      </c>
    </row>
    <row r="1366" spans="1:17">
      <c r="A1366" s="252">
        <v>214958</v>
      </c>
      <c r="B1366" s="252" t="s">
        <v>182</v>
      </c>
      <c r="C1366" s="252" t="s">
        <v>368</v>
      </c>
      <c r="D1366" s="252" t="s">
        <v>368</v>
      </c>
      <c r="E1366" s="252" t="s">
        <v>368</v>
      </c>
      <c r="F1366" s="252" t="s">
        <v>368</v>
      </c>
      <c r="G1366" s="252" t="s">
        <v>367</v>
      </c>
      <c r="H1366" s="252" t="s">
        <v>368</v>
      </c>
      <c r="I1366" s="252" t="s">
        <v>368</v>
      </c>
      <c r="J1366" s="252" t="s">
        <v>368</v>
      </c>
      <c r="K1366" s="252" t="s">
        <v>368</v>
      </c>
      <c r="L1366" s="252" t="s">
        <v>368</v>
      </c>
      <c r="M1366" s="252" t="s">
        <v>367</v>
      </c>
      <c r="N1366" s="252" t="s">
        <v>367</v>
      </c>
      <c r="O1366" s="252" t="s">
        <v>367</v>
      </c>
      <c r="P1366" s="252" t="s">
        <v>367</v>
      </c>
      <c r="Q1366" s="252" t="s">
        <v>367</v>
      </c>
    </row>
    <row r="1367" spans="1:17">
      <c r="A1367" s="252">
        <v>214855</v>
      </c>
      <c r="B1367" s="252" t="s">
        <v>182</v>
      </c>
      <c r="C1367" s="252" t="s">
        <v>368</v>
      </c>
      <c r="D1367" s="252" t="s">
        <v>368</v>
      </c>
      <c r="E1367" s="252" t="s">
        <v>368</v>
      </c>
      <c r="F1367" s="252" t="s">
        <v>368</v>
      </c>
      <c r="G1367" s="252" t="s">
        <v>367</v>
      </c>
      <c r="H1367" s="252" t="s">
        <v>368</v>
      </c>
      <c r="I1367" s="252" t="s">
        <v>368</v>
      </c>
      <c r="J1367" s="252" t="s">
        <v>368</v>
      </c>
      <c r="K1367" s="252" t="s">
        <v>368</v>
      </c>
      <c r="L1367" s="252" t="s">
        <v>368</v>
      </c>
      <c r="M1367" s="252" t="s">
        <v>367</v>
      </c>
      <c r="N1367" s="252" t="s">
        <v>367</v>
      </c>
      <c r="O1367" s="252" t="s">
        <v>367</v>
      </c>
      <c r="P1367" s="252" t="s">
        <v>367</v>
      </c>
      <c r="Q1367" s="252" t="s">
        <v>367</v>
      </c>
    </row>
    <row r="1368" spans="1:17">
      <c r="A1368" s="252">
        <v>214834</v>
      </c>
      <c r="B1368" s="252" t="s">
        <v>182</v>
      </c>
      <c r="C1368" s="252" t="s">
        <v>368</v>
      </c>
      <c r="D1368" s="252" t="s">
        <v>368</v>
      </c>
      <c r="E1368" s="252" t="s">
        <v>368</v>
      </c>
      <c r="F1368" s="252" t="s">
        <v>368</v>
      </c>
      <c r="G1368" s="252" t="s">
        <v>367</v>
      </c>
      <c r="H1368" s="252" t="s">
        <v>368</v>
      </c>
      <c r="I1368" s="252" t="s">
        <v>368</v>
      </c>
      <c r="J1368" s="252" t="s">
        <v>368</v>
      </c>
      <c r="K1368" s="252" t="s">
        <v>368</v>
      </c>
      <c r="L1368" s="252" t="s">
        <v>368</v>
      </c>
      <c r="M1368" s="252" t="s">
        <v>367</v>
      </c>
      <c r="N1368" s="252" t="s">
        <v>367</v>
      </c>
      <c r="O1368" s="252" t="s">
        <v>367</v>
      </c>
      <c r="P1368" s="252" t="s">
        <v>367</v>
      </c>
      <c r="Q1368" s="252" t="s">
        <v>367</v>
      </c>
    </row>
    <row r="1369" spans="1:17">
      <c r="A1369" s="253">
        <v>214699</v>
      </c>
      <c r="B1369" s="252" t="s">
        <v>182</v>
      </c>
      <c r="C1369" s="252" t="s">
        <v>366</v>
      </c>
      <c r="D1369" s="252" t="s">
        <v>366</v>
      </c>
      <c r="E1369" s="252" t="s">
        <v>368</v>
      </c>
      <c r="F1369" s="252" t="s">
        <v>368</v>
      </c>
      <c r="G1369" s="252" t="s">
        <v>367</v>
      </c>
      <c r="H1369" s="252" t="s">
        <v>368</v>
      </c>
      <c r="I1369" s="252" t="s">
        <v>368</v>
      </c>
      <c r="J1369" s="252" t="s">
        <v>368</v>
      </c>
      <c r="K1369" s="252" t="s">
        <v>368</v>
      </c>
      <c r="L1369" s="252" t="s">
        <v>368</v>
      </c>
      <c r="M1369" s="252" t="s">
        <v>367</v>
      </c>
      <c r="N1369" s="252" t="s">
        <v>367</v>
      </c>
      <c r="O1369" s="252" t="s">
        <v>367</v>
      </c>
      <c r="P1369" s="252" t="s">
        <v>367</v>
      </c>
      <c r="Q1369" s="252" t="s">
        <v>367</v>
      </c>
    </row>
    <row r="1370" spans="1:17">
      <c r="A1370" s="252">
        <v>215024</v>
      </c>
      <c r="B1370" s="252" t="s">
        <v>182</v>
      </c>
      <c r="C1370" s="252" t="s">
        <v>368</v>
      </c>
      <c r="D1370" s="252" t="s">
        <v>367</v>
      </c>
      <c r="E1370" s="252" t="s">
        <v>366</v>
      </c>
      <c r="F1370" s="252" t="s">
        <v>368</v>
      </c>
      <c r="G1370" s="252" t="s">
        <v>367</v>
      </c>
      <c r="H1370" s="252" t="s">
        <v>368</v>
      </c>
      <c r="I1370" s="252" t="s">
        <v>368</v>
      </c>
      <c r="J1370" s="252" t="s">
        <v>368</v>
      </c>
      <c r="K1370" s="252" t="s">
        <v>368</v>
      </c>
      <c r="L1370" s="252" t="s">
        <v>368</v>
      </c>
      <c r="M1370" s="252" t="s">
        <v>367</v>
      </c>
      <c r="N1370" s="252" t="s">
        <v>367</v>
      </c>
      <c r="O1370" s="252" t="s">
        <v>367</v>
      </c>
      <c r="P1370" s="252" t="s">
        <v>367</v>
      </c>
      <c r="Q1370" s="252" t="s">
        <v>367</v>
      </c>
    </row>
    <row r="1371" spans="1:17">
      <c r="A1371" s="252">
        <v>214748</v>
      </c>
      <c r="B1371" s="252" t="s">
        <v>182</v>
      </c>
      <c r="C1371" s="252" t="s">
        <v>368</v>
      </c>
      <c r="D1371" s="252" t="s">
        <v>368</v>
      </c>
      <c r="E1371" s="252" t="s">
        <v>366</v>
      </c>
      <c r="F1371" s="252" t="s">
        <v>368</v>
      </c>
      <c r="G1371" s="252" t="s">
        <v>367</v>
      </c>
      <c r="H1371" s="252" t="s">
        <v>368</v>
      </c>
      <c r="I1371" s="252" t="s">
        <v>368</v>
      </c>
      <c r="J1371" s="252" t="s">
        <v>368</v>
      </c>
      <c r="K1371" s="252" t="s">
        <v>368</v>
      </c>
      <c r="L1371" s="252" t="s">
        <v>368</v>
      </c>
      <c r="M1371" s="252" t="s">
        <v>367</v>
      </c>
      <c r="N1371" s="252" t="s">
        <v>367</v>
      </c>
      <c r="O1371" s="252" t="s">
        <v>367</v>
      </c>
      <c r="P1371" s="252" t="s">
        <v>367</v>
      </c>
      <c r="Q1371" s="252" t="s">
        <v>367</v>
      </c>
    </row>
    <row r="1372" spans="1:17">
      <c r="A1372" s="252">
        <v>213620</v>
      </c>
      <c r="B1372" s="252" t="s">
        <v>182</v>
      </c>
      <c r="C1372" s="252" t="s">
        <v>368</v>
      </c>
      <c r="D1372" s="252" t="s">
        <v>366</v>
      </c>
      <c r="E1372" s="252" t="s">
        <v>368</v>
      </c>
      <c r="F1372" s="252" t="s">
        <v>366</v>
      </c>
      <c r="G1372" s="252" t="s">
        <v>367</v>
      </c>
      <c r="H1372" s="252" t="s">
        <v>368</v>
      </c>
      <c r="I1372" s="252" t="s">
        <v>368</v>
      </c>
      <c r="J1372" s="252" t="s">
        <v>368</v>
      </c>
      <c r="K1372" s="252" t="s">
        <v>368</v>
      </c>
      <c r="L1372" s="252" t="s">
        <v>368</v>
      </c>
      <c r="M1372" s="252" t="s">
        <v>367</v>
      </c>
      <c r="N1372" s="252" t="s">
        <v>367</v>
      </c>
      <c r="O1372" s="252" t="s">
        <v>367</v>
      </c>
      <c r="P1372" s="252" t="s">
        <v>367</v>
      </c>
      <c r="Q1372" s="252" t="s">
        <v>367</v>
      </c>
    </row>
    <row r="1373" spans="1:17">
      <c r="A1373" s="252">
        <v>215215</v>
      </c>
      <c r="B1373" s="252" t="s">
        <v>182</v>
      </c>
      <c r="C1373" s="252" t="s">
        <v>368</v>
      </c>
      <c r="D1373" s="252" t="s">
        <v>368</v>
      </c>
      <c r="E1373" s="252" t="s">
        <v>368</v>
      </c>
      <c r="F1373" s="252" t="s">
        <v>367</v>
      </c>
      <c r="G1373" s="252" t="s">
        <v>368</v>
      </c>
      <c r="H1373" s="252" t="s">
        <v>368</v>
      </c>
      <c r="I1373" s="252" t="s">
        <v>368</v>
      </c>
      <c r="J1373" s="252" t="s">
        <v>368</v>
      </c>
      <c r="K1373" s="252" t="s">
        <v>368</v>
      </c>
      <c r="L1373" s="252" t="s">
        <v>368</v>
      </c>
      <c r="M1373" s="252" t="s">
        <v>367</v>
      </c>
      <c r="N1373" s="252" t="s">
        <v>367</v>
      </c>
      <c r="O1373" s="252" t="s">
        <v>367</v>
      </c>
      <c r="P1373" s="252" t="s">
        <v>367</v>
      </c>
      <c r="Q1373" s="252" t="s">
        <v>367</v>
      </c>
    </row>
    <row r="1374" spans="1:17">
      <c r="A1374" s="252">
        <v>215143</v>
      </c>
      <c r="B1374" s="252" t="s">
        <v>182</v>
      </c>
      <c r="C1374" s="252" t="s">
        <v>368</v>
      </c>
      <c r="D1374" s="252" t="s">
        <v>368</v>
      </c>
      <c r="E1374" s="252" t="s">
        <v>368</v>
      </c>
      <c r="F1374" s="252" t="s">
        <v>367</v>
      </c>
      <c r="G1374" s="252" t="s">
        <v>368</v>
      </c>
      <c r="H1374" s="252" t="s">
        <v>368</v>
      </c>
      <c r="I1374" s="252" t="s">
        <v>368</v>
      </c>
      <c r="J1374" s="252" t="s">
        <v>368</v>
      </c>
      <c r="K1374" s="252" t="s">
        <v>368</v>
      </c>
      <c r="L1374" s="252" t="s">
        <v>368</v>
      </c>
      <c r="M1374" s="252" t="s">
        <v>367</v>
      </c>
      <c r="N1374" s="252" t="s">
        <v>367</v>
      </c>
      <c r="O1374" s="252" t="s">
        <v>367</v>
      </c>
      <c r="P1374" s="252" t="s">
        <v>367</v>
      </c>
      <c r="Q1374" s="252" t="s">
        <v>367</v>
      </c>
    </row>
    <row r="1375" spans="1:17">
      <c r="A1375" s="252">
        <v>215058</v>
      </c>
      <c r="B1375" s="252" t="s">
        <v>182</v>
      </c>
      <c r="C1375" s="252" t="s">
        <v>368</v>
      </c>
      <c r="D1375" s="252" t="s">
        <v>368</v>
      </c>
      <c r="E1375" s="252" t="s">
        <v>368</v>
      </c>
      <c r="F1375" s="252" t="s">
        <v>367</v>
      </c>
      <c r="G1375" s="252" t="s">
        <v>368</v>
      </c>
      <c r="H1375" s="252" t="s">
        <v>368</v>
      </c>
      <c r="I1375" s="252" t="s">
        <v>368</v>
      </c>
      <c r="J1375" s="252" t="s">
        <v>368</v>
      </c>
      <c r="K1375" s="252" t="s">
        <v>368</v>
      </c>
      <c r="L1375" s="252" t="s">
        <v>368</v>
      </c>
      <c r="M1375" s="252" t="s">
        <v>367</v>
      </c>
      <c r="N1375" s="252" t="s">
        <v>367</v>
      </c>
      <c r="O1375" s="252" t="s">
        <v>367</v>
      </c>
      <c r="P1375" s="252" t="s">
        <v>367</v>
      </c>
      <c r="Q1375" s="252" t="s">
        <v>367</v>
      </c>
    </row>
    <row r="1376" spans="1:17">
      <c r="A1376" s="252">
        <v>215271</v>
      </c>
      <c r="B1376" s="252" t="s">
        <v>182</v>
      </c>
      <c r="C1376" s="252" t="s">
        <v>368</v>
      </c>
      <c r="D1376" s="252" t="s">
        <v>366</v>
      </c>
      <c r="E1376" s="252" t="s">
        <v>366</v>
      </c>
      <c r="F1376" s="252" t="s">
        <v>367</v>
      </c>
      <c r="G1376" s="252" t="s">
        <v>368</v>
      </c>
      <c r="H1376" s="252" t="s">
        <v>368</v>
      </c>
      <c r="I1376" s="252" t="s">
        <v>368</v>
      </c>
      <c r="J1376" s="252" t="s">
        <v>368</v>
      </c>
      <c r="K1376" s="252" t="s">
        <v>368</v>
      </c>
      <c r="L1376" s="252" t="s">
        <v>368</v>
      </c>
      <c r="M1376" s="252" t="s">
        <v>367</v>
      </c>
      <c r="N1376" s="252" t="s">
        <v>367</v>
      </c>
      <c r="O1376" s="252" t="s">
        <v>367</v>
      </c>
      <c r="P1376" s="252" t="s">
        <v>367</v>
      </c>
      <c r="Q1376" s="252" t="s">
        <v>367</v>
      </c>
    </row>
    <row r="1377" spans="1:17">
      <c r="A1377" s="252">
        <v>214751</v>
      </c>
      <c r="B1377" s="252" t="s">
        <v>182</v>
      </c>
      <c r="C1377" s="252" t="s">
        <v>368</v>
      </c>
      <c r="D1377" s="252" t="s">
        <v>367</v>
      </c>
      <c r="E1377" s="252" t="s">
        <v>367</v>
      </c>
      <c r="F1377" s="252" t="s">
        <v>368</v>
      </c>
      <c r="G1377" s="252" t="s">
        <v>368</v>
      </c>
      <c r="H1377" s="252" t="s">
        <v>368</v>
      </c>
      <c r="I1377" s="252" t="s">
        <v>368</v>
      </c>
      <c r="J1377" s="252" t="s">
        <v>368</v>
      </c>
      <c r="K1377" s="252" t="s">
        <v>368</v>
      </c>
      <c r="L1377" s="252" t="s">
        <v>368</v>
      </c>
      <c r="M1377" s="252" t="s">
        <v>367</v>
      </c>
      <c r="N1377" s="252" t="s">
        <v>367</v>
      </c>
      <c r="O1377" s="252" t="s">
        <v>367</v>
      </c>
      <c r="P1377" s="252" t="s">
        <v>367</v>
      </c>
      <c r="Q1377" s="252" t="s">
        <v>367</v>
      </c>
    </row>
    <row r="1378" spans="1:17">
      <c r="A1378" s="252">
        <v>214752</v>
      </c>
      <c r="B1378" s="252" t="s">
        <v>182</v>
      </c>
      <c r="C1378" s="252" t="s">
        <v>368</v>
      </c>
      <c r="D1378" s="252" t="s">
        <v>368</v>
      </c>
      <c r="E1378" s="252" t="s">
        <v>367</v>
      </c>
      <c r="F1378" s="252" t="s">
        <v>368</v>
      </c>
      <c r="G1378" s="252" t="s">
        <v>368</v>
      </c>
      <c r="H1378" s="252" t="s">
        <v>368</v>
      </c>
      <c r="I1378" s="252" t="s">
        <v>368</v>
      </c>
      <c r="J1378" s="252" t="s">
        <v>368</v>
      </c>
      <c r="K1378" s="252" t="s">
        <v>368</v>
      </c>
      <c r="L1378" s="252" t="s">
        <v>368</v>
      </c>
      <c r="M1378" s="252" t="s">
        <v>367</v>
      </c>
      <c r="N1378" s="252" t="s">
        <v>367</v>
      </c>
      <c r="O1378" s="252" t="s">
        <v>367</v>
      </c>
      <c r="P1378" s="252" t="s">
        <v>367</v>
      </c>
      <c r="Q1378" s="252" t="s">
        <v>367</v>
      </c>
    </row>
    <row r="1379" spans="1:17">
      <c r="A1379" s="252">
        <v>215393</v>
      </c>
      <c r="B1379" s="252" t="s">
        <v>182</v>
      </c>
      <c r="C1379" s="252" t="s">
        <v>368</v>
      </c>
      <c r="D1379" s="252" t="s">
        <v>367</v>
      </c>
      <c r="E1379" s="252" t="s">
        <v>368</v>
      </c>
      <c r="F1379" s="252" t="s">
        <v>368</v>
      </c>
      <c r="G1379" s="252" t="s">
        <v>368</v>
      </c>
      <c r="H1379" s="252" t="s">
        <v>368</v>
      </c>
      <c r="I1379" s="252" t="s">
        <v>368</v>
      </c>
      <c r="J1379" s="252" t="s">
        <v>368</v>
      </c>
      <c r="K1379" s="252" t="s">
        <v>368</v>
      </c>
      <c r="L1379" s="252" t="s">
        <v>368</v>
      </c>
      <c r="M1379" s="252" t="s">
        <v>367</v>
      </c>
      <c r="N1379" s="252" t="s">
        <v>367</v>
      </c>
      <c r="O1379" s="252" t="s">
        <v>367</v>
      </c>
      <c r="P1379" s="252" t="s">
        <v>367</v>
      </c>
      <c r="Q1379" s="252" t="s">
        <v>367</v>
      </c>
    </row>
    <row r="1380" spans="1:17">
      <c r="A1380" s="252">
        <v>215070</v>
      </c>
      <c r="B1380" s="252" t="s">
        <v>182</v>
      </c>
      <c r="C1380" s="252" t="s">
        <v>368</v>
      </c>
      <c r="D1380" s="252" t="s">
        <v>367</v>
      </c>
      <c r="E1380" s="252" t="s">
        <v>368</v>
      </c>
      <c r="F1380" s="252" t="s">
        <v>368</v>
      </c>
      <c r="G1380" s="252" t="s">
        <v>368</v>
      </c>
      <c r="H1380" s="252" t="s">
        <v>368</v>
      </c>
      <c r="I1380" s="252" t="s">
        <v>368</v>
      </c>
      <c r="J1380" s="252" t="s">
        <v>368</v>
      </c>
      <c r="K1380" s="252" t="s">
        <v>368</v>
      </c>
      <c r="L1380" s="252" t="s">
        <v>368</v>
      </c>
      <c r="M1380" s="252" t="s">
        <v>367</v>
      </c>
      <c r="N1380" s="252" t="s">
        <v>367</v>
      </c>
      <c r="O1380" s="252" t="s">
        <v>367</v>
      </c>
      <c r="P1380" s="252" t="s">
        <v>367</v>
      </c>
      <c r="Q1380" s="252" t="s">
        <v>367</v>
      </c>
    </row>
    <row r="1381" spans="1:17">
      <c r="A1381" s="252">
        <v>214716</v>
      </c>
      <c r="B1381" s="252" t="s">
        <v>182</v>
      </c>
      <c r="C1381" s="252" t="s">
        <v>368</v>
      </c>
      <c r="D1381" s="252" t="s">
        <v>367</v>
      </c>
      <c r="E1381" s="252" t="s">
        <v>368</v>
      </c>
      <c r="F1381" s="252" t="s">
        <v>368</v>
      </c>
      <c r="G1381" s="252" t="s">
        <v>368</v>
      </c>
      <c r="H1381" s="252" t="s">
        <v>368</v>
      </c>
      <c r="I1381" s="252" t="s">
        <v>368</v>
      </c>
      <c r="J1381" s="252" t="s">
        <v>368</v>
      </c>
      <c r="K1381" s="252" t="s">
        <v>368</v>
      </c>
      <c r="L1381" s="252" t="s">
        <v>368</v>
      </c>
      <c r="M1381" s="252" t="s">
        <v>367</v>
      </c>
      <c r="N1381" s="252" t="s">
        <v>367</v>
      </c>
      <c r="O1381" s="252" t="s">
        <v>367</v>
      </c>
      <c r="P1381" s="252" t="s">
        <v>367</v>
      </c>
      <c r="Q1381" s="252" t="s">
        <v>367</v>
      </c>
    </row>
    <row r="1382" spans="1:17">
      <c r="A1382" s="252">
        <v>215385</v>
      </c>
      <c r="B1382" s="252" t="s">
        <v>182</v>
      </c>
      <c r="C1382" s="252" t="s">
        <v>367</v>
      </c>
      <c r="D1382" s="252" t="s">
        <v>368</v>
      </c>
      <c r="E1382" s="252" t="s">
        <v>368</v>
      </c>
      <c r="F1382" s="252" t="s">
        <v>368</v>
      </c>
      <c r="G1382" s="252" t="s">
        <v>368</v>
      </c>
      <c r="H1382" s="252" t="s">
        <v>368</v>
      </c>
      <c r="I1382" s="252" t="s">
        <v>368</v>
      </c>
      <c r="J1382" s="252" t="s">
        <v>368</v>
      </c>
      <c r="K1382" s="252" t="s">
        <v>368</v>
      </c>
      <c r="L1382" s="252" t="s">
        <v>368</v>
      </c>
      <c r="M1382" s="252" t="s">
        <v>367</v>
      </c>
      <c r="N1382" s="252" t="s">
        <v>367</v>
      </c>
      <c r="O1382" s="252" t="s">
        <v>367</v>
      </c>
      <c r="P1382" s="252" t="s">
        <v>367</v>
      </c>
      <c r="Q1382" s="252" t="s">
        <v>367</v>
      </c>
    </row>
    <row r="1383" spans="1:17">
      <c r="A1383" s="252">
        <v>214999</v>
      </c>
      <c r="B1383" s="252" t="s">
        <v>182</v>
      </c>
      <c r="C1383" s="252" t="s">
        <v>367</v>
      </c>
      <c r="D1383" s="252" t="s">
        <v>368</v>
      </c>
      <c r="E1383" s="252" t="s">
        <v>368</v>
      </c>
      <c r="F1383" s="252" t="s">
        <v>368</v>
      </c>
      <c r="G1383" s="252" t="s">
        <v>368</v>
      </c>
      <c r="H1383" s="252" t="s">
        <v>368</v>
      </c>
      <c r="I1383" s="252" t="s">
        <v>368</v>
      </c>
      <c r="J1383" s="252" t="s">
        <v>368</v>
      </c>
      <c r="K1383" s="252" t="s">
        <v>368</v>
      </c>
      <c r="L1383" s="252" t="s">
        <v>368</v>
      </c>
      <c r="M1383" s="252" t="s">
        <v>367</v>
      </c>
      <c r="N1383" s="252" t="s">
        <v>367</v>
      </c>
      <c r="O1383" s="252" t="s">
        <v>367</v>
      </c>
      <c r="P1383" s="252" t="s">
        <v>367</v>
      </c>
      <c r="Q1383" s="252" t="s">
        <v>367</v>
      </c>
    </row>
    <row r="1384" spans="1:17">
      <c r="A1384" s="252">
        <v>213561</v>
      </c>
      <c r="B1384" s="252" t="s">
        <v>182</v>
      </c>
      <c r="C1384" s="252" t="s">
        <v>367</v>
      </c>
      <c r="D1384" s="252" t="s">
        <v>368</v>
      </c>
      <c r="E1384" s="252" t="s">
        <v>368</v>
      </c>
      <c r="F1384" s="252" t="s">
        <v>368</v>
      </c>
      <c r="G1384" s="252" t="s">
        <v>368</v>
      </c>
      <c r="H1384" s="252" t="s">
        <v>368</v>
      </c>
      <c r="I1384" s="252" t="s">
        <v>368</v>
      </c>
      <c r="J1384" s="252" t="s">
        <v>368</v>
      </c>
      <c r="K1384" s="252" t="s">
        <v>368</v>
      </c>
      <c r="L1384" s="252" t="s">
        <v>368</v>
      </c>
      <c r="M1384" s="252" t="s">
        <v>367</v>
      </c>
      <c r="N1384" s="252" t="s">
        <v>367</v>
      </c>
      <c r="O1384" s="252" t="s">
        <v>367</v>
      </c>
      <c r="P1384" s="252" t="s">
        <v>367</v>
      </c>
      <c r="Q1384" s="252" t="s">
        <v>367</v>
      </c>
    </row>
    <row r="1385" spans="1:17">
      <c r="A1385" s="252">
        <v>215464</v>
      </c>
      <c r="B1385" s="252" t="s">
        <v>182</v>
      </c>
      <c r="C1385" s="252" t="s">
        <v>368</v>
      </c>
      <c r="D1385" s="252" t="s">
        <v>368</v>
      </c>
      <c r="E1385" s="252" t="s">
        <v>368</v>
      </c>
      <c r="F1385" s="252" t="s">
        <v>368</v>
      </c>
      <c r="G1385" s="252" t="s">
        <v>368</v>
      </c>
      <c r="H1385" s="252" t="s">
        <v>368</v>
      </c>
      <c r="I1385" s="252" t="s">
        <v>368</v>
      </c>
      <c r="J1385" s="252" t="s">
        <v>368</v>
      </c>
      <c r="K1385" s="252" t="s">
        <v>368</v>
      </c>
      <c r="L1385" s="252" t="s">
        <v>368</v>
      </c>
      <c r="M1385" s="252" t="s">
        <v>367</v>
      </c>
      <c r="N1385" s="252" t="s">
        <v>367</v>
      </c>
      <c r="O1385" s="252" t="s">
        <v>367</v>
      </c>
      <c r="P1385" s="252" t="s">
        <v>367</v>
      </c>
      <c r="Q1385" s="252" t="s">
        <v>367</v>
      </c>
    </row>
    <row r="1386" spans="1:17">
      <c r="A1386" s="252">
        <v>215441</v>
      </c>
      <c r="B1386" s="252" t="s">
        <v>182</v>
      </c>
      <c r="C1386" s="252" t="s">
        <v>368</v>
      </c>
      <c r="D1386" s="252" t="s">
        <v>368</v>
      </c>
      <c r="E1386" s="252" t="s">
        <v>368</v>
      </c>
      <c r="F1386" s="252" t="s">
        <v>368</v>
      </c>
      <c r="G1386" s="252" t="s">
        <v>368</v>
      </c>
      <c r="H1386" s="252" t="s">
        <v>368</v>
      </c>
      <c r="I1386" s="252" t="s">
        <v>368</v>
      </c>
      <c r="J1386" s="252" t="s">
        <v>368</v>
      </c>
      <c r="K1386" s="252" t="s">
        <v>368</v>
      </c>
      <c r="L1386" s="252" t="s">
        <v>368</v>
      </c>
      <c r="M1386" s="252" t="s">
        <v>367</v>
      </c>
      <c r="N1386" s="252" t="s">
        <v>367</v>
      </c>
      <c r="O1386" s="252" t="s">
        <v>367</v>
      </c>
      <c r="P1386" s="252" t="s">
        <v>367</v>
      </c>
      <c r="Q1386" s="252" t="s">
        <v>367</v>
      </c>
    </row>
    <row r="1387" spans="1:17">
      <c r="A1387" s="252">
        <v>215437</v>
      </c>
      <c r="B1387" s="252" t="s">
        <v>182</v>
      </c>
      <c r="C1387" s="252" t="s">
        <v>368</v>
      </c>
      <c r="D1387" s="252" t="s">
        <v>368</v>
      </c>
      <c r="E1387" s="252" t="s">
        <v>368</v>
      </c>
      <c r="F1387" s="252" t="s">
        <v>368</v>
      </c>
      <c r="G1387" s="252" t="s">
        <v>368</v>
      </c>
      <c r="H1387" s="252" t="s">
        <v>368</v>
      </c>
      <c r="I1387" s="252" t="s">
        <v>368</v>
      </c>
      <c r="J1387" s="252" t="s">
        <v>368</v>
      </c>
      <c r="K1387" s="252" t="s">
        <v>368</v>
      </c>
      <c r="L1387" s="252" t="s">
        <v>368</v>
      </c>
      <c r="M1387" s="252" t="s">
        <v>367</v>
      </c>
      <c r="N1387" s="252" t="s">
        <v>367</v>
      </c>
      <c r="O1387" s="252" t="s">
        <v>367</v>
      </c>
      <c r="P1387" s="252" t="s">
        <v>367</v>
      </c>
      <c r="Q1387" s="252" t="s">
        <v>367</v>
      </c>
    </row>
    <row r="1388" spans="1:17">
      <c r="A1388" s="252">
        <v>215406</v>
      </c>
      <c r="B1388" s="252" t="s">
        <v>182</v>
      </c>
      <c r="C1388" s="252" t="s">
        <v>368</v>
      </c>
      <c r="D1388" s="252" t="s">
        <v>368</v>
      </c>
      <c r="E1388" s="252" t="s">
        <v>368</v>
      </c>
      <c r="F1388" s="252" t="s">
        <v>368</v>
      </c>
      <c r="G1388" s="252" t="s">
        <v>368</v>
      </c>
      <c r="H1388" s="252" t="s">
        <v>368</v>
      </c>
      <c r="I1388" s="252" t="s">
        <v>368</v>
      </c>
      <c r="J1388" s="252" t="s">
        <v>368</v>
      </c>
      <c r="K1388" s="252" t="s">
        <v>368</v>
      </c>
      <c r="L1388" s="252" t="s">
        <v>368</v>
      </c>
      <c r="M1388" s="252" t="s">
        <v>367</v>
      </c>
      <c r="N1388" s="252" t="s">
        <v>367</v>
      </c>
      <c r="O1388" s="252" t="s">
        <v>367</v>
      </c>
      <c r="P1388" s="252" t="s">
        <v>367</v>
      </c>
      <c r="Q1388" s="252" t="s">
        <v>367</v>
      </c>
    </row>
    <row r="1389" spans="1:17">
      <c r="A1389" s="252">
        <v>215383</v>
      </c>
      <c r="B1389" s="252" t="s">
        <v>182</v>
      </c>
      <c r="C1389" s="252" t="s">
        <v>368</v>
      </c>
      <c r="D1389" s="252" t="s">
        <v>368</v>
      </c>
      <c r="E1389" s="252" t="s">
        <v>368</v>
      </c>
      <c r="F1389" s="252" t="s">
        <v>368</v>
      </c>
      <c r="G1389" s="252" t="s">
        <v>368</v>
      </c>
      <c r="H1389" s="252" t="s">
        <v>368</v>
      </c>
      <c r="I1389" s="252" t="s">
        <v>368</v>
      </c>
      <c r="J1389" s="252" t="s">
        <v>368</v>
      </c>
      <c r="K1389" s="252" t="s">
        <v>368</v>
      </c>
      <c r="L1389" s="252" t="s">
        <v>368</v>
      </c>
      <c r="M1389" s="252" t="s">
        <v>367</v>
      </c>
      <c r="N1389" s="252" t="s">
        <v>367</v>
      </c>
      <c r="O1389" s="252" t="s">
        <v>367</v>
      </c>
      <c r="P1389" s="252" t="s">
        <v>367</v>
      </c>
      <c r="Q1389" s="252" t="s">
        <v>367</v>
      </c>
    </row>
    <row r="1390" spans="1:17">
      <c r="A1390" s="252">
        <v>215378</v>
      </c>
      <c r="B1390" s="252" t="s">
        <v>182</v>
      </c>
      <c r="C1390" s="252" t="s">
        <v>368</v>
      </c>
      <c r="D1390" s="252" t="s">
        <v>368</v>
      </c>
      <c r="E1390" s="252" t="s">
        <v>368</v>
      </c>
      <c r="F1390" s="252" t="s">
        <v>368</v>
      </c>
      <c r="G1390" s="252" t="s">
        <v>368</v>
      </c>
      <c r="H1390" s="252" t="s">
        <v>368</v>
      </c>
      <c r="I1390" s="252" t="s">
        <v>368</v>
      </c>
      <c r="J1390" s="252" t="s">
        <v>368</v>
      </c>
      <c r="K1390" s="252" t="s">
        <v>368</v>
      </c>
      <c r="L1390" s="252" t="s">
        <v>368</v>
      </c>
      <c r="M1390" s="252" t="s">
        <v>367</v>
      </c>
      <c r="N1390" s="252" t="s">
        <v>367</v>
      </c>
      <c r="O1390" s="252" t="s">
        <v>367</v>
      </c>
      <c r="P1390" s="252" t="s">
        <v>367</v>
      </c>
      <c r="Q1390" s="252" t="s">
        <v>367</v>
      </c>
    </row>
    <row r="1391" spans="1:17">
      <c r="A1391" s="252">
        <v>215369</v>
      </c>
      <c r="B1391" s="252" t="s">
        <v>182</v>
      </c>
      <c r="C1391" s="252" t="s">
        <v>368</v>
      </c>
      <c r="D1391" s="252" t="s">
        <v>368</v>
      </c>
      <c r="E1391" s="252" t="s">
        <v>368</v>
      </c>
      <c r="F1391" s="252" t="s">
        <v>368</v>
      </c>
      <c r="G1391" s="252" t="s">
        <v>368</v>
      </c>
      <c r="H1391" s="252" t="s">
        <v>368</v>
      </c>
      <c r="I1391" s="252" t="s">
        <v>368</v>
      </c>
      <c r="J1391" s="252" t="s">
        <v>368</v>
      </c>
      <c r="K1391" s="252" t="s">
        <v>368</v>
      </c>
      <c r="L1391" s="252" t="s">
        <v>368</v>
      </c>
      <c r="M1391" s="252" t="s">
        <v>367</v>
      </c>
      <c r="N1391" s="252" t="s">
        <v>367</v>
      </c>
      <c r="O1391" s="252" t="s">
        <v>367</v>
      </c>
      <c r="P1391" s="252" t="s">
        <v>367</v>
      </c>
      <c r="Q1391" s="252" t="s">
        <v>367</v>
      </c>
    </row>
    <row r="1392" spans="1:17">
      <c r="A1392" s="252">
        <v>215339</v>
      </c>
      <c r="B1392" s="252" t="s">
        <v>182</v>
      </c>
      <c r="C1392" s="252" t="s">
        <v>368</v>
      </c>
      <c r="D1392" s="252" t="s">
        <v>368</v>
      </c>
      <c r="E1392" s="252" t="s">
        <v>368</v>
      </c>
      <c r="F1392" s="252" t="s">
        <v>368</v>
      </c>
      <c r="G1392" s="252" t="s">
        <v>368</v>
      </c>
      <c r="H1392" s="252" t="s">
        <v>368</v>
      </c>
      <c r="I1392" s="252" t="s">
        <v>368</v>
      </c>
      <c r="J1392" s="252" t="s">
        <v>368</v>
      </c>
      <c r="K1392" s="252" t="s">
        <v>368</v>
      </c>
      <c r="L1392" s="252" t="s">
        <v>368</v>
      </c>
      <c r="M1392" s="252" t="s">
        <v>367</v>
      </c>
      <c r="N1392" s="252" t="s">
        <v>367</v>
      </c>
      <c r="O1392" s="252" t="s">
        <v>367</v>
      </c>
      <c r="P1392" s="252" t="s">
        <v>367</v>
      </c>
      <c r="Q1392" s="252" t="s">
        <v>367</v>
      </c>
    </row>
    <row r="1393" spans="1:17">
      <c r="A1393" s="252">
        <v>215326</v>
      </c>
      <c r="B1393" s="252" t="s">
        <v>182</v>
      </c>
      <c r="C1393" s="252" t="s">
        <v>368</v>
      </c>
      <c r="D1393" s="252" t="s">
        <v>368</v>
      </c>
      <c r="E1393" s="252" t="s">
        <v>368</v>
      </c>
      <c r="F1393" s="252" t="s">
        <v>368</v>
      </c>
      <c r="G1393" s="252" t="s">
        <v>368</v>
      </c>
      <c r="H1393" s="252" t="s">
        <v>368</v>
      </c>
      <c r="I1393" s="252" t="s">
        <v>368</v>
      </c>
      <c r="J1393" s="252" t="s">
        <v>368</v>
      </c>
      <c r="K1393" s="252" t="s">
        <v>368</v>
      </c>
      <c r="L1393" s="252" t="s">
        <v>368</v>
      </c>
      <c r="M1393" s="252" t="s">
        <v>367</v>
      </c>
      <c r="N1393" s="252" t="s">
        <v>367</v>
      </c>
      <c r="O1393" s="252" t="s">
        <v>367</v>
      </c>
      <c r="P1393" s="252" t="s">
        <v>367</v>
      </c>
      <c r="Q1393" s="252" t="s">
        <v>367</v>
      </c>
    </row>
    <row r="1394" spans="1:17">
      <c r="A1394" s="252">
        <v>215324</v>
      </c>
      <c r="B1394" s="252" t="s">
        <v>182</v>
      </c>
      <c r="C1394" s="252" t="s">
        <v>368</v>
      </c>
      <c r="D1394" s="252" t="s">
        <v>368</v>
      </c>
      <c r="E1394" s="252" t="s">
        <v>368</v>
      </c>
      <c r="F1394" s="252" t="s">
        <v>368</v>
      </c>
      <c r="G1394" s="252" t="s">
        <v>368</v>
      </c>
      <c r="H1394" s="252" t="s">
        <v>368</v>
      </c>
      <c r="I1394" s="252" t="s">
        <v>368</v>
      </c>
      <c r="J1394" s="252" t="s">
        <v>368</v>
      </c>
      <c r="K1394" s="252" t="s">
        <v>368</v>
      </c>
      <c r="L1394" s="252" t="s">
        <v>368</v>
      </c>
      <c r="M1394" s="252" t="s">
        <v>367</v>
      </c>
      <c r="N1394" s="252" t="s">
        <v>367</v>
      </c>
      <c r="O1394" s="252" t="s">
        <v>367</v>
      </c>
      <c r="P1394" s="252" t="s">
        <v>367</v>
      </c>
      <c r="Q1394" s="252" t="s">
        <v>367</v>
      </c>
    </row>
    <row r="1395" spans="1:17">
      <c r="A1395" s="252">
        <v>215322</v>
      </c>
      <c r="B1395" s="252" t="s">
        <v>182</v>
      </c>
      <c r="C1395" s="252" t="s">
        <v>368</v>
      </c>
      <c r="D1395" s="252" t="s">
        <v>368</v>
      </c>
      <c r="E1395" s="252" t="s">
        <v>368</v>
      </c>
      <c r="F1395" s="252" t="s">
        <v>368</v>
      </c>
      <c r="G1395" s="252" t="s">
        <v>368</v>
      </c>
      <c r="H1395" s="252" t="s">
        <v>368</v>
      </c>
      <c r="I1395" s="252" t="s">
        <v>368</v>
      </c>
      <c r="J1395" s="252" t="s">
        <v>368</v>
      </c>
      <c r="K1395" s="252" t="s">
        <v>368</v>
      </c>
      <c r="L1395" s="252" t="s">
        <v>368</v>
      </c>
      <c r="M1395" s="252" t="s">
        <v>367</v>
      </c>
      <c r="N1395" s="252" t="s">
        <v>367</v>
      </c>
      <c r="O1395" s="252" t="s">
        <v>367</v>
      </c>
      <c r="P1395" s="252" t="s">
        <v>367</v>
      </c>
      <c r="Q1395" s="252" t="s">
        <v>367</v>
      </c>
    </row>
    <row r="1396" spans="1:17">
      <c r="A1396" s="252">
        <v>215318</v>
      </c>
      <c r="B1396" s="252" t="s">
        <v>182</v>
      </c>
      <c r="C1396" s="252" t="s">
        <v>368</v>
      </c>
      <c r="D1396" s="252" t="s">
        <v>368</v>
      </c>
      <c r="E1396" s="252" t="s">
        <v>368</v>
      </c>
      <c r="F1396" s="252" t="s">
        <v>368</v>
      </c>
      <c r="G1396" s="252" t="s">
        <v>368</v>
      </c>
      <c r="H1396" s="252" t="s">
        <v>368</v>
      </c>
      <c r="I1396" s="252" t="s">
        <v>368</v>
      </c>
      <c r="J1396" s="252" t="s">
        <v>368</v>
      </c>
      <c r="K1396" s="252" t="s">
        <v>368</v>
      </c>
      <c r="L1396" s="252" t="s">
        <v>368</v>
      </c>
      <c r="M1396" s="252" t="s">
        <v>367</v>
      </c>
      <c r="N1396" s="252" t="s">
        <v>367</v>
      </c>
      <c r="O1396" s="252" t="s">
        <v>367</v>
      </c>
      <c r="P1396" s="252" t="s">
        <v>367</v>
      </c>
      <c r="Q1396" s="252" t="s">
        <v>367</v>
      </c>
    </row>
    <row r="1397" spans="1:17">
      <c r="A1397" s="252">
        <v>215317</v>
      </c>
      <c r="B1397" s="252" t="s">
        <v>182</v>
      </c>
      <c r="C1397" s="252" t="s">
        <v>368</v>
      </c>
      <c r="D1397" s="252" t="s">
        <v>368</v>
      </c>
      <c r="E1397" s="252" t="s">
        <v>368</v>
      </c>
      <c r="F1397" s="252" t="s">
        <v>368</v>
      </c>
      <c r="G1397" s="252" t="s">
        <v>368</v>
      </c>
      <c r="H1397" s="252" t="s">
        <v>368</v>
      </c>
      <c r="I1397" s="252" t="s">
        <v>368</v>
      </c>
      <c r="J1397" s="252" t="s">
        <v>368</v>
      </c>
      <c r="K1397" s="252" t="s">
        <v>368</v>
      </c>
      <c r="L1397" s="252" t="s">
        <v>368</v>
      </c>
      <c r="M1397" s="252" t="s">
        <v>367</v>
      </c>
      <c r="N1397" s="252" t="s">
        <v>367</v>
      </c>
      <c r="O1397" s="252" t="s">
        <v>367</v>
      </c>
      <c r="P1397" s="252" t="s">
        <v>367</v>
      </c>
      <c r="Q1397" s="252" t="s">
        <v>367</v>
      </c>
    </row>
    <row r="1398" spans="1:17">
      <c r="A1398" s="252">
        <v>215304</v>
      </c>
      <c r="B1398" s="252" t="s">
        <v>182</v>
      </c>
      <c r="C1398" s="252" t="s">
        <v>368</v>
      </c>
      <c r="D1398" s="252" t="s">
        <v>368</v>
      </c>
      <c r="E1398" s="252" t="s">
        <v>368</v>
      </c>
      <c r="F1398" s="252" t="s">
        <v>368</v>
      </c>
      <c r="G1398" s="252" t="s">
        <v>368</v>
      </c>
      <c r="H1398" s="252" t="s">
        <v>368</v>
      </c>
      <c r="I1398" s="252" t="s">
        <v>368</v>
      </c>
      <c r="J1398" s="252" t="s">
        <v>368</v>
      </c>
      <c r="K1398" s="252" t="s">
        <v>368</v>
      </c>
      <c r="L1398" s="252" t="s">
        <v>368</v>
      </c>
      <c r="M1398" s="252" t="s">
        <v>367</v>
      </c>
      <c r="N1398" s="252" t="s">
        <v>367</v>
      </c>
      <c r="O1398" s="252" t="s">
        <v>367</v>
      </c>
      <c r="P1398" s="252" t="s">
        <v>367</v>
      </c>
      <c r="Q1398" s="252" t="s">
        <v>367</v>
      </c>
    </row>
    <row r="1399" spans="1:17">
      <c r="A1399" s="252">
        <v>215302</v>
      </c>
      <c r="B1399" s="252" t="s">
        <v>182</v>
      </c>
      <c r="C1399" s="252" t="s">
        <v>368</v>
      </c>
      <c r="D1399" s="252" t="s">
        <v>368</v>
      </c>
      <c r="E1399" s="252" t="s">
        <v>368</v>
      </c>
      <c r="F1399" s="252" t="s">
        <v>368</v>
      </c>
      <c r="G1399" s="252" t="s">
        <v>368</v>
      </c>
      <c r="H1399" s="252" t="s">
        <v>368</v>
      </c>
      <c r="I1399" s="252" t="s">
        <v>368</v>
      </c>
      <c r="J1399" s="252" t="s">
        <v>368</v>
      </c>
      <c r="K1399" s="252" t="s">
        <v>368</v>
      </c>
      <c r="L1399" s="252" t="s">
        <v>368</v>
      </c>
      <c r="M1399" s="252" t="s">
        <v>367</v>
      </c>
      <c r="N1399" s="252" t="s">
        <v>367</v>
      </c>
      <c r="O1399" s="252" t="s">
        <v>367</v>
      </c>
      <c r="P1399" s="252" t="s">
        <v>367</v>
      </c>
      <c r="Q1399" s="252" t="s">
        <v>367</v>
      </c>
    </row>
    <row r="1400" spans="1:17">
      <c r="A1400" s="252">
        <v>215294</v>
      </c>
      <c r="B1400" s="252" t="s">
        <v>182</v>
      </c>
      <c r="C1400" s="252" t="s">
        <v>368</v>
      </c>
      <c r="D1400" s="252" t="s">
        <v>368</v>
      </c>
      <c r="E1400" s="252" t="s">
        <v>368</v>
      </c>
      <c r="F1400" s="252" t="s">
        <v>368</v>
      </c>
      <c r="G1400" s="252" t="s">
        <v>368</v>
      </c>
      <c r="H1400" s="252" t="s">
        <v>368</v>
      </c>
      <c r="I1400" s="252" t="s">
        <v>368</v>
      </c>
      <c r="J1400" s="252" t="s">
        <v>368</v>
      </c>
      <c r="K1400" s="252" t="s">
        <v>368</v>
      </c>
      <c r="L1400" s="252" t="s">
        <v>368</v>
      </c>
      <c r="M1400" s="252" t="s">
        <v>367</v>
      </c>
      <c r="N1400" s="252" t="s">
        <v>367</v>
      </c>
      <c r="O1400" s="252" t="s">
        <v>367</v>
      </c>
      <c r="P1400" s="252" t="s">
        <v>367</v>
      </c>
      <c r="Q1400" s="252" t="s">
        <v>367</v>
      </c>
    </row>
    <row r="1401" spans="1:17">
      <c r="A1401" s="252">
        <v>215290</v>
      </c>
      <c r="B1401" s="252" t="s">
        <v>182</v>
      </c>
      <c r="C1401" s="252" t="s">
        <v>368</v>
      </c>
      <c r="D1401" s="252" t="s">
        <v>368</v>
      </c>
      <c r="E1401" s="252" t="s">
        <v>368</v>
      </c>
      <c r="F1401" s="252" t="s">
        <v>368</v>
      </c>
      <c r="G1401" s="252" t="s">
        <v>368</v>
      </c>
      <c r="H1401" s="252" t="s">
        <v>368</v>
      </c>
      <c r="I1401" s="252" t="s">
        <v>368</v>
      </c>
      <c r="J1401" s="252" t="s">
        <v>368</v>
      </c>
      <c r="K1401" s="252" t="s">
        <v>368</v>
      </c>
      <c r="L1401" s="252" t="s">
        <v>368</v>
      </c>
      <c r="M1401" s="252" t="s">
        <v>367</v>
      </c>
      <c r="N1401" s="252" t="s">
        <v>367</v>
      </c>
      <c r="O1401" s="252" t="s">
        <v>367</v>
      </c>
      <c r="P1401" s="252" t="s">
        <v>367</v>
      </c>
      <c r="Q1401" s="252" t="s">
        <v>367</v>
      </c>
    </row>
    <row r="1402" spans="1:17">
      <c r="A1402" s="252">
        <v>215283</v>
      </c>
      <c r="B1402" s="252" t="s">
        <v>182</v>
      </c>
      <c r="C1402" s="252" t="s">
        <v>368</v>
      </c>
      <c r="D1402" s="252" t="s">
        <v>368</v>
      </c>
      <c r="E1402" s="252" t="s">
        <v>368</v>
      </c>
      <c r="F1402" s="252" t="s">
        <v>368</v>
      </c>
      <c r="G1402" s="252" t="s">
        <v>368</v>
      </c>
      <c r="H1402" s="252" t="s">
        <v>368</v>
      </c>
      <c r="I1402" s="252" t="s">
        <v>368</v>
      </c>
      <c r="J1402" s="252" t="s">
        <v>368</v>
      </c>
      <c r="K1402" s="252" t="s">
        <v>368</v>
      </c>
      <c r="L1402" s="252" t="s">
        <v>368</v>
      </c>
      <c r="M1402" s="252" t="s">
        <v>367</v>
      </c>
      <c r="N1402" s="252" t="s">
        <v>367</v>
      </c>
      <c r="O1402" s="252" t="s">
        <v>367</v>
      </c>
      <c r="P1402" s="252" t="s">
        <v>367</v>
      </c>
      <c r="Q1402" s="252" t="s">
        <v>367</v>
      </c>
    </row>
    <row r="1403" spans="1:17">
      <c r="A1403" s="252">
        <v>215254</v>
      </c>
      <c r="B1403" s="252" t="s">
        <v>182</v>
      </c>
      <c r="C1403" s="252" t="s">
        <v>368</v>
      </c>
      <c r="D1403" s="252" t="s">
        <v>368</v>
      </c>
      <c r="E1403" s="252" t="s">
        <v>368</v>
      </c>
      <c r="F1403" s="252" t="s">
        <v>368</v>
      </c>
      <c r="G1403" s="252" t="s">
        <v>368</v>
      </c>
      <c r="H1403" s="252" t="s">
        <v>368</v>
      </c>
      <c r="I1403" s="252" t="s">
        <v>368</v>
      </c>
      <c r="J1403" s="252" t="s">
        <v>368</v>
      </c>
      <c r="K1403" s="252" t="s">
        <v>368</v>
      </c>
      <c r="L1403" s="252" t="s">
        <v>368</v>
      </c>
      <c r="M1403" s="252" t="s">
        <v>367</v>
      </c>
      <c r="N1403" s="252" t="s">
        <v>367</v>
      </c>
      <c r="O1403" s="252" t="s">
        <v>367</v>
      </c>
      <c r="P1403" s="252" t="s">
        <v>367</v>
      </c>
      <c r="Q1403" s="252" t="s">
        <v>367</v>
      </c>
    </row>
    <row r="1404" spans="1:17">
      <c r="A1404" s="252">
        <v>215243</v>
      </c>
      <c r="B1404" s="252" t="s">
        <v>182</v>
      </c>
      <c r="C1404" s="252" t="s">
        <v>368</v>
      </c>
      <c r="D1404" s="252" t="s">
        <v>368</v>
      </c>
      <c r="E1404" s="252" t="s">
        <v>368</v>
      </c>
      <c r="F1404" s="252" t="s">
        <v>368</v>
      </c>
      <c r="G1404" s="252" t="s">
        <v>368</v>
      </c>
      <c r="H1404" s="252" t="s">
        <v>368</v>
      </c>
      <c r="I1404" s="252" t="s">
        <v>368</v>
      </c>
      <c r="J1404" s="252" t="s">
        <v>368</v>
      </c>
      <c r="K1404" s="252" t="s">
        <v>368</v>
      </c>
      <c r="L1404" s="252" t="s">
        <v>368</v>
      </c>
      <c r="M1404" s="252" t="s">
        <v>367</v>
      </c>
      <c r="N1404" s="252" t="s">
        <v>367</v>
      </c>
      <c r="O1404" s="252" t="s">
        <v>367</v>
      </c>
      <c r="P1404" s="252" t="s">
        <v>367</v>
      </c>
      <c r="Q1404" s="252" t="s">
        <v>367</v>
      </c>
    </row>
    <row r="1405" spans="1:17">
      <c r="A1405" s="252">
        <v>215222</v>
      </c>
      <c r="B1405" s="252" t="s">
        <v>182</v>
      </c>
      <c r="C1405" s="252" t="s">
        <v>368</v>
      </c>
      <c r="D1405" s="252" t="s">
        <v>368</v>
      </c>
      <c r="E1405" s="252" t="s">
        <v>368</v>
      </c>
      <c r="F1405" s="252" t="s">
        <v>368</v>
      </c>
      <c r="G1405" s="252" t="s">
        <v>368</v>
      </c>
      <c r="H1405" s="252" t="s">
        <v>368</v>
      </c>
      <c r="I1405" s="252" t="s">
        <v>368</v>
      </c>
      <c r="J1405" s="252" t="s">
        <v>368</v>
      </c>
      <c r="K1405" s="252" t="s">
        <v>368</v>
      </c>
      <c r="L1405" s="252" t="s">
        <v>368</v>
      </c>
      <c r="M1405" s="252" t="s">
        <v>367</v>
      </c>
      <c r="N1405" s="252" t="s">
        <v>367</v>
      </c>
      <c r="O1405" s="252" t="s">
        <v>367</v>
      </c>
      <c r="P1405" s="252" t="s">
        <v>367</v>
      </c>
      <c r="Q1405" s="252" t="s">
        <v>367</v>
      </c>
    </row>
    <row r="1406" spans="1:17">
      <c r="A1406" s="252">
        <v>215165</v>
      </c>
      <c r="B1406" s="252" t="s">
        <v>182</v>
      </c>
      <c r="C1406" s="252" t="s">
        <v>368</v>
      </c>
      <c r="D1406" s="252" t="s">
        <v>368</v>
      </c>
      <c r="E1406" s="252" t="s">
        <v>368</v>
      </c>
      <c r="F1406" s="252" t="s">
        <v>368</v>
      </c>
      <c r="G1406" s="252" t="s">
        <v>368</v>
      </c>
      <c r="H1406" s="252" t="s">
        <v>368</v>
      </c>
      <c r="I1406" s="252" t="s">
        <v>368</v>
      </c>
      <c r="J1406" s="252" t="s">
        <v>368</v>
      </c>
      <c r="K1406" s="252" t="s">
        <v>368</v>
      </c>
      <c r="L1406" s="252" t="s">
        <v>368</v>
      </c>
      <c r="M1406" s="252" t="s">
        <v>367</v>
      </c>
      <c r="N1406" s="252" t="s">
        <v>367</v>
      </c>
      <c r="O1406" s="252" t="s">
        <v>367</v>
      </c>
      <c r="P1406" s="252" t="s">
        <v>367</v>
      </c>
      <c r="Q1406" s="252" t="s">
        <v>367</v>
      </c>
    </row>
    <row r="1407" spans="1:17">
      <c r="A1407" s="252">
        <v>215157</v>
      </c>
      <c r="B1407" s="252" t="s">
        <v>182</v>
      </c>
      <c r="C1407" s="252" t="s">
        <v>368</v>
      </c>
      <c r="D1407" s="252" t="s">
        <v>368</v>
      </c>
      <c r="E1407" s="252" t="s">
        <v>368</v>
      </c>
      <c r="F1407" s="252" t="s">
        <v>368</v>
      </c>
      <c r="G1407" s="252" t="s">
        <v>368</v>
      </c>
      <c r="H1407" s="252" t="s">
        <v>368</v>
      </c>
      <c r="I1407" s="252" t="s">
        <v>368</v>
      </c>
      <c r="J1407" s="252" t="s">
        <v>368</v>
      </c>
      <c r="K1407" s="252" t="s">
        <v>368</v>
      </c>
      <c r="L1407" s="252" t="s">
        <v>368</v>
      </c>
      <c r="M1407" s="252" t="s">
        <v>367</v>
      </c>
      <c r="N1407" s="252" t="s">
        <v>367</v>
      </c>
      <c r="O1407" s="252" t="s">
        <v>367</v>
      </c>
      <c r="P1407" s="252" t="s">
        <v>367</v>
      </c>
      <c r="Q1407" s="252" t="s">
        <v>367</v>
      </c>
    </row>
    <row r="1408" spans="1:17">
      <c r="A1408" s="252">
        <v>215113</v>
      </c>
      <c r="B1408" s="252" t="s">
        <v>182</v>
      </c>
      <c r="C1408" s="252" t="s">
        <v>368</v>
      </c>
      <c r="D1408" s="252" t="s">
        <v>368</v>
      </c>
      <c r="E1408" s="252" t="s">
        <v>368</v>
      </c>
      <c r="F1408" s="252" t="s">
        <v>368</v>
      </c>
      <c r="G1408" s="252" t="s">
        <v>368</v>
      </c>
      <c r="H1408" s="252" t="s">
        <v>368</v>
      </c>
      <c r="I1408" s="252" t="s">
        <v>368</v>
      </c>
      <c r="J1408" s="252" t="s">
        <v>368</v>
      </c>
      <c r="K1408" s="252" t="s">
        <v>368</v>
      </c>
      <c r="L1408" s="252" t="s">
        <v>368</v>
      </c>
      <c r="M1408" s="252" t="s">
        <v>367</v>
      </c>
      <c r="N1408" s="252" t="s">
        <v>367</v>
      </c>
      <c r="O1408" s="252" t="s">
        <v>367</v>
      </c>
      <c r="P1408" s="252" t="s">
        <v>367</v>
      </c>
      <c r="Q1408" s="252" t="s">
        <v>367</v>
      </c>
    </row>
    <row r="1409" spans="1:17">
      <c r="A1409" s="252">
        <v>215102</v>
      </c>
      <c r="B1409" s="252" t="s">
        <v>182</v>
      </c>
      <c r="C1409" s="252" t="s">
        <v>368</v>
      </c>
      <c r="D1409" s="252" t="s">
        <v>368</v>
      </c>
      <c r="E1409" s="252" t="s">
        <v>368</v>
      </c>
      <c r="F1409" s="252" t="s">
        <v>368</v>
      </c>
      <c r="G1409" s="252" t="s">
        <v>368</v>
      </c>
      <c r="H1409" s="252" t="s">
        <v>368</v>
      </c>
      <c r="I1409" s="252" t="s">
        <v>368</v>
      </c>
      <c r="J1409" s="252" t="s">
        <v>368</v>
      </c>
      <c r="K1409" s="252" t="s">
        <v>368</v>
      </c>
      <c r="L1409" s="252" t="s">
        <v>368</v>
      </c>
      <c r="M1409" s="252" t="s">
        <v>367</v>
      </c>
      <c r="N1409" s="252" t="s">
        <v>367</v>
      </c>
      <c r="O1409" s="252" t="s">
        <v>367</v>
      </c>
      <c r="P1409" s="252" t="s">
        <v>367</v>
      </c>
      <c r="Q1409" s="252" t="s">
        <v>367</v>
      </c>
    </row>
    <row r="1410" spans="1:17">
      <c r="A1410" s="252">
        <v>215012</v>
      </c>
      <c r="B1410" s="252" t="s">
        <v>182</v>
      </c>
      <c r="C1410" s="252" t="s">
        <v>368</v>
      </c>
      <c r="D1410" s="252" t="s">
        <v>368</v>
      </c>
      <c r="E1410" s="252" t="s">
        <v>368</v>
      </c>
      <c r="F1410" s="252" t="s">
        <v>368</v>
      </c>
      <c r="G1410" s="252" t="s">
        <v>368</v>
      </c>
      <c r="H1410" s="252" t="s">
        <v>368</v>
      </c>
      <c r="I1410" s="252" t="s">
        <v>368</v>
      </c>
      <c r="J1410" s="252" t="s">
        <v>368</v>
      </c>
      <c r="K1410" s="252" t="s">
        <v>368</v>
      </c>
      <c r="L1410" s="252" t="s">
        <v>368</v>
      </c>
      <c r="M1410" s="252" t="s">
        <v>367</v>
      </c>
      <c r="N1410" s="252" t="s">
        <v>367</v>
      </c>
      <c r="O1410" s="252" t="s">
        <v>367</v>
      </c>
      <c r="P1410" s="252" t="s">
        <v>367</v>
      </c>
      <c r="Q1410" s="252" t="s">
        <v>367</v>
      </c>
    </row>
    <row r="1411" spans="1:17">
      <c r="A1411" s="252">
        <v>214991</v>
      </c>
      <c r="B1411" s="252" t="s">
        <v>182</v>
      </c>
      <c r="C1411" s="252" t="s">
        <v>368</v>
      </c>
      <c r="D1411" s="252" t="s">
        <v>368</v>
      </c>
      <c r="E1411" s="252" t="s">
        <v>368</v>
      </c>
      <c r="F1411" s="252" t="s">
        <v>368</v>
      </c>
      <c r="G1411" s="252" t="s">
        <v>368</v>
      </c>
      <c r="H1411" s="252" t="s">
        <v>368</v>
      </c>
      <c r="I1411" s="252" t="s">
        <v>368</v>
      </c>
      <c r="J1411" s="252" t="s">
        <v>368</v>
      </c>
      <c r="K1411" s="252" t="s">
        <v>368</v>
      </c>
      <c r="L1411" s="252" t="s">
        <v>368</v>
      </c>
      <c r="M1411" s="252" t="s">
        <v>367</v>
      </c>
      <c r="N1411" s="252" t="s">
        <v>367</v>
      </c>
      <c r="O1411" s="252" t="s">
        <v>367</v>
      </c>
      <c r="P1411" s="252" t="s">
        <v>367</v>
      </c>
      <c r="Q1411" s="252" t="s">
        <v>367</v>
      </c>
    </row>
    <row r="1412" spans="1:17">
      <c r="A1412" s="252">
        <v>214989</v>
      </c>
      <c r="B1412" s="252" t="s">
        <v>182</v>
      </c>
      <c r="C1412" s="252" t="s">
        <v>368</v>
      </c>
      <c r="D1412" s="252" t="s">
        <v>368</v>
      </c>
      <c r="E1412" s="252" t="s">
        <v>368</v>
      </c>
      <c r="F1412" s="252" t="s">
        <v>368</v>
      </c>
      <c r="G1412" s="252" t="s">
        <v>368</v>
      </c>
      <c r="H1412" s="252" t="s">
        <v>368</v>
      </c>
      <c r="I1412" s="252" t="s">
        <v>368</v>
      </c>
      <c r="J1412" s="252" t="s">
        <v>368</v>
      </c>
      <c r="K1412" s="252" t="s">
        <v>368</v>
      </c>
      <c r="L1412" s="252" t="s">
        <v>368</v>
      </c>
      <c r="M1412" s="252" t="s">
        <v>367</v>
      </c>
      <c r="N1412" s="252" t="s">
        <v>367</v>
      </c>
      <c r="O1412" s="252" t="s">
        <v>367</v>
      </c>
      <c r="P1412" s="252" t="s">
        <v>367</v>
      </c>
      <c r="Q1412" s="252" t="s">
        <v>367</v>
      </c>
    </row>
    <row r="1413" spans="1:17">
      <c r="A1413" s="252">
        <v>214966</v>
      </c>
      <c r="B1413" s="252" t="s">
        <v>182</v>
      </c>
      <c r="C1413" s="252" t="s">
        <v>368</v>
      </c>
      <c r="D1413" s="252" t="s">
        <v>368</v>
      </c>
      <c r="E1413" s="252" t="s">
        <v>368</v>
      </c>
      <c r="F1413" s="252" t="s">
        <v>368</v>
      </c>
      <c r="G1413" s="252" t="s">
        <v>368</v>
      </c>
      <c r="H1413" s="252" t="s">
        <v>368</v>
      </c>
      <c r="I1413" s="252" t="s">
        <v>368</v>
      </c>
      <c r="J1413" s="252" t="s">
        <v>368</v>
      </c>
      <c r="K1413" s="252" t="s">
        <v>368</v>
      </c>
      <c r="L1413" s="252" t="s">
        <v>368</v>
      </c>
      <c r="M1413" s="252" t="s">
        <v>367</v>
      </c>
      <c r="N1413" s="252" t="s">
        <v>367</v>
      </c>
      <c r="O1413" s="252" t="s">
        <v>367</v>
      </c>
      <c r="P1413" s="252" t="s">
        <v>367</v>
      </c>
      <c r="Q1413" s="252" t="s">
        <v>367</v>
      </c>
    </row>
    <row r="1414" spans="1:17">
      <c r="A1414" s="252">
        <v>214960</v>
      </c>
      <c r="B1414" s="252" t="s">
        <v>182</v>
      </c>
      <c r="C1414" s="252" t="s">
        <v>368</v>
      </c>
      <c r="D1414" s="252" t="s">
        <v>368</v>
      </c>
      <c r="E1414" s="252" t="s">
        <v>368</v>
      </c>
      <c r="F1414" s="252" t="s">
        <v>368</v>
      </c>
      <c r="G1414" s="252" t="s">
        <v>368</v>
      </c>
      <c r="H1414" s="252" t="s">
        <v>368</v>
      </c>
      <c r="I1414" s="252" t="s">
        <v>368</v>
      </c>
      <c r="J1414" s="252" t="s">
        <v>368</v>
      </c>
      <c r="K1414" s="252" t="s">
        <v>368</v>
      </c>
      <c r="L1414" s="252" t="s">
        <v>368</v>
      </c>
      <c r="M1414" s="252" t="s">
        <v>367</v>
      </c>
      <c r="N1414" s="252" t="s">
        <v>367</v>
      </c>
      <c r="O1414" s="252" t="s">
        <v>367</v>
      </c>
      <c r="P1414" s="252" t="s">
        <v>367</v>
      </c>
      <c r="Q1414" s="252" t="s">
        <v>367</v>
      </c>
    </row>
    <row r="1415" spans="1:17">
      <c r="A1415" s="252">
        <v>214946</v>
      </c>
      <c r="B1415" s="252" t="s">
        <v>182</v>
      </c>
      <c r="C1415" s="252" t="s">
        <v>368</v>
      </c>
      <c r="D1415" s="252" t="s">
        <v>368</v>
      </c>
      <c r="E1415" s="252" t="s">
        <v>368</v>
      </c>
      <c r="F1415" s="252" t="s">
        <v>368</v>
      </c>
      <c r="G1415" s="252" t="s">
        <v>368</v>
      </c>
      <c r="H1415" s="252" t="s">
        <v>368</v>
      </c>
      <c r="I1415" s="252" t="s">
        <v>368</v>
      </c>
      <c r="J1415" s="252" t="s">
        <v>368</v>
      </c>
      <c r="K1415" s="252" t="s">
        <v>368</v>
      </c>
      <c r="L1415" s="252" t="s">
        <v>368</v>
      </c>
      <c r="M1415" s="252" t="s">
        <v>367</v>
      </c>
      <c r="N1415" s="252" t="s">
        <v>367</v>
      </c>
      <c r="O1415" s="252" t="s">
        <v>367</v>
      </c>
      <c r="P1415" s="252" t="s">
        <v>367</v>
      </c>
      <c r="Q1415" s="252" t="s">
        <v>367</v>
      </c>
    </row>
    <row r="1416" spans="1:17">
      <c r="A1416" s="252">
        <v>214943</v>
      </c>
      <c r="B1416" s="252" t="s">
        <v>182</v>
      </c>
      <c r="C1416" s="252" t="s">
        <v>368</v>
      </c>
      <c r="D1416" s="252" t="s">
        <v>368</v>
      </c>
      <c r="E1416" s="252" t="s">
        <v>368</v>
      </c>
      <c r="F1416" s="252" t="s">
        <v>368</v>
      </c>
      <c r="G1416" s="252" t="s">
        <v>368</v>
      </c>
      <c r="H1416" s="252" t="s">
        <v>368</v>
      </c>
      <c r="I1416" s="252" t="s">
        <v>368</v>
      </c>
      <c r="J1416" s="252" t="s">
        <v>368</v>
      </c>
      <c r="K1416" s="252" t="s">
        <v>368</v>
      </c>
      <c r="L1416" s="252" t="s">
        <v>368</v>
      </c>
      <c r="M1416" s="252" t="s">
        <v>367</v>
      </c>
      <c r="N1416" s="252" t="s">
        <v>367</v>
      </c>
      <c r="O1416" s="252" t="s">
        <v>367</v>
      </c>
      <c r="P1416" s="252" t="s">
        <v>367</v>
      </c>
      <c r="Q1416" s="252" t="s">
        <v>367</v>
      </c>
    </row>
    <row r="1417" spans="1:17">
      <c r="A1417" s="252">
        <v>214907</v>
      </c>
      <c r="B1417" s="252" t="s">
        <v>182</v>
      </c>
      <c r="C1417" s="252" t="s">
        <v>368</v>
      </c>
      <c r="D1417" s="252" t="s">
        <v>368</v>
      </c>
      <c r="E1417" s="252" t="s">
        <v>368</v>
      </c>
      <c r="F1417" s="252" t="s">
        <v>368</v>
      </c>
      <c r="G1417" s="252" t="s">
        <v>368</v>
      </c>
      <c r="H1417" s="252" t="s">
        <v>368</v>
      </c>
      <c r="I1417" s="252" t="s">
        <v>368</v>
      </c>
      <c r="J1417" s="252" t="s">
        <v>368</v>
      </c>
      <c r="K1417" s="252" t="s">
        <v>368</v>
      </c>
      <c r="L1417" s="252" t="s">
        <v>368</v>
      </c>
      <c r="M1417" s="252" t="s">
        <v>367</v>
      </c>
      <c r="N1417" s="252" t="s">
        <v>367</v>
      </c>
      <c r="O1417" s="252" t="s">
        <v>367</v>
      </c>
      <c r="P1417" s="252" t="s">
        <v>367</v>
      </c>
      <c r="Q1417" s="252" t="s">
        <v>367</v>
      </c>
    </row>
    <row r="1418" spans="1:17">
      <c r="A1418" s="252">
        <v>214888</v>
      </c>
      <c r="B1418" s="252" t="s">
        <v>182</v>
      </c>
      <c r="C1418" s="252" t="s">
        <v>368</v>
      </c>
      <c r="D1418" s="252" t="s">
        <v>368</v>
      </c>
      <c r="E1418" s="252" t="s">
        <v>368</v>
      </c>
      <c r="F1418" s="252" t="s">
        <v>368</v>
      </c>
      <c r="G1418" s="252" t="s">
        <v>368</v>
      </c>
      <c r="H1418" s="252" t="s">
        <v>368</v>
      </c>
      <c r="I1418" s="252" t="s">
        <v>368</v>
      </c>
      <c r="J1418" s="252" t="s">
        <v>368</v>
      </c>
      <c r="K1418" s="252" t="s">
        <v>368</v>
      </c>
      <c r="L1418" s="252" t="s">
        <v>368</v>
      </c>
      <c r="M1418" s="252" t="s">
        <v>367</v>
      </c>
      <c r="N1418" s="252" t="s">
        <v>367</v>
      </c>
      <c r="O1418" s="252" t="s">
        <v>367</v>
      </c>
      <c r="P1418" s="252" t="s">
        <v>367</v>
      </c>
      <c r="Q1418" s="252" t="s">
        <v>367</v>
      </c>
    </row>
    <row r="1419" spans="1:17">
      <c r="A1419" s="252">
        <v>214859</v>
      </c>
      <c r="B1419" s="252" t="s">
        <v>182</v>
      </c>
      <c r="C1419" s="252" t="s">
        <v>368</v>
      </c>
      <c r="D1419" s="252" t="s">
        <v>368</v>
      </c>
      <c r="E1419" s="252" t="s">
        <v>368</v>
      </c>
      <c r="F1419" s="252" t="s">
        <v>368</v>
      </c>
      <c r="G1419" s="252" t="s">
        <v>368</v>
      </c>
      <c r="H1419" s="252" t="s">
        <v>368</v>
      </c>
      <c r="I1419" s="252" t="s">
        <v>368</v>
      </c>
      <c r="J1419" s="252" t="s">
        <v>368</v>
      </c>
      <c r="K1419" s="252" t="s">
        <v>368</v>
      </c>
      <c r="L1419" s="252" t="s">
        <v>368</v>
      </c>
      <c r="M1419" s="252" t="s">
        <v>367</v>
      </c>
      <c r="N1419" s="252" t="s">
        <v>367</v>
      </c>
      <c r="O1419" s="252" t="s">
        <v>367</v>
      </c>
      <c r="P1419" s="252" t="s">
        <v>367</v>
      </c>
      <c r="Q1419" s="252" t="s">
        <v>367</v>
      </c>
    </row>
    <row r="1420" spans="1:17">
      <c r="A1420" s="252">
        <v>214753</v>
      </c>
      <c r="B1420" s="252" t="s">
        <v>182</v>
      </c>
      <c r="C1420" s="252" t="s">
        <v>368</v>
      </c>
      <c r="D1420" s="252" t="s">
        <v>368</v>
      </c>
      <c r="E1420" s="252" t="s">
        <v>368</v>
      </c>
      <c r="F1420" s="252" t="s">
        <v>368</v>
      </c>
      <c r="G1420" s="252" t="s">
        <v>368</v>
      </c>
      <c r="H1420" s="252" t="s">
        <v>368</v>
      </c>
      <c r="I1420" s="252" t="s">
        <v>368</v>
      </c>
      <c r="J1420" s="252" t="s">
        <v>368</v>
      </c>
      <c r="K1420" s="252" t="s">
        <v>368</v>
      </c>
      <c r="L1420" s="252" t="s">
        <v>368</v>
      </c>
      <c r="M1420" s="252" t="s">
        <v>367</v>
      </c>
      <c r="N1420" s="252" t="s">
        <v>367</v>
      </c>
      <c r="O1420" s="252" t="s">
        <v>367</v>
      </c>
      <c r="P1420" s="252" t="s">
        <v>367</v>
      </c>
      <c r="Q1420" s="252" t="s">
        <v>367</v>
      </c>
    </row>
    <row r="1421" spans="1:17">
      <c r="A1421" s="252">
        <v>214725</v>
      </c>
      <c r="B1421" s="252" t="s">
        <v>182</v>
      </c>
      <c r="C1421" s="252" t="s">
        <v>368</v>
      </c>
      <c r="D1421" s="252" t="s">
        <v>368</v>
      </c>
      <c r="E1421" s="252" t="s">
        <v>368</v>
      </c>
      <c r="F1421" s="252" t="s">
        <v>368</v>
      </c>
      <c r="G1421" s="252" t="s">
        <v>368</v>
      </c>
      <c r="H1421" s="252" t="s">
        <v>368</v>
      </c>
      <c r="I1421" s="252" t="s">
        <v>368</v>
      </c>
      <c r="J1421" s="252" t="s">
        <v>368</v>
      </c>
      <c r="K1421" s="252" t="s">
        <v>368</v>
      </c>
      <c r="L1421" s="252" t="s">
        <v>368</v>
      </c>
      <c r="M1421" s="252" t="s">
        <v>367</v>
      </c>
      <c r="N1421" s="252" t="s">
        <v>367</v>
      </c>
      <c r="O1421" s="252" t="s">
        <v>367</v>
      </c>
      <c r="P1421" s="252" t="s">
        <v>367</v>
      </c>
      <c r="Q1421" s="252" t="s">
        <v>367</v>
      </c>
    </row>
    <row r="1422" spans="1:17">
      <c r="A1422" s="252">
        <v>214711</v>
      </c>
      <c r="B1422" s="252" t="s">
        <v>182</v>
      </c>
      <c r="C1422" s="252" t="s">
        <v>368</v>
      </c>
      <c r="D1422" s="252" t="s">
        <v>368</v>
      </c>
      <c r="E1422" s="252" t="s">
        <v>368</v>
      </c>
      <c r="F1422" s="252" t="s">
        <v>368</v>
      </c>
      <c r="G1422" s="252" t="s">
        <v>368</v>
      </c>
      <c r="H1422" s="252" t="s">
        <v>368</v>
      </c>
      <c r="I1422" s="252" t="s">
        <v>368</v>
      </c>
      <c r="J1422" s="252" t="s">
        <v>368</v>
      </c>
      <c r="K1422" s="252" t="s">
        <v>368</v>
      </c>
      <c r="L1422" s="252" t="s">
        <v>368</v>
      </c>
      <c r="M1422" s="252" t="s">
        <v>367</v>
      </c>
      <c r="N1422" s="252" t="s">
        <v>367</v>
      </c>
      <c r="O1422" s="252" t="s">
        <v>367</v>
      </c>
      <c r="P1422" s="252" t="s">
        <v>367</v>
      </c>
      <c r="Q1422" s="252" t="s">
        <v>367</v>
      </c>
    </row>
    <row r="1423" spans="1:17">
      <c r="A1423" s="252">
        <v>214689</v>
      </c>
      <c r="B1423" s="252" t="s">
        <v>182</v>
      </c>
      <c r="C1423" s="252" t="s">
        <v>368</v>
      </c>
      <c r="D1423" s="252" t="s">
        <v>368</v>
      </c>
      <c r="E1423" s="252" t="s">
        <v>368</v>
      </c>
      <c r="F1423" s="252" t="s">
        <v>368</v>
      </c>
      <c r="G1423" s="252" t="s">
        <v>368</v>
      </c>
      <c r="H1423" s="252" t="s">
        <v>368</v>
      </c>
      <c r="I1423" s="252" t="s">
        <v>368</v>
      </c>
      <c r="J1423" s="252" t="s">
        <v>368</v>
      </c>
      <c r="K1423" s="252" t="s">
        <v>368</v>
      </c>
      <c r="L1423" s="252" t="s">
        <v>368</v>
      </c>
      <c r="M1423" s="252" t="s">
        <v>367</v>
      </c>
      <c r="N1423" s="252" t="s">
        <v>367</v>
      </c>
      <c r="O1423" s="252" t="s">
        <v>367</v>
      </c>
      <c r="P1423" s="252" t="s">
        <v>367</v>
      </c>
      <c r="Q1423" s="252" t="s">
        <v>367</v>
      </c>
    </row>
    <row r="1424" spans="1:17">
      <c r="A1424" s="252">
        <v>214374</v>
      </c>
      <c r="B1424" s="252" t="s">
        <v>182</v>
      </c>
      <c r="C1424" s="252" t="s">
        <v>368</v>
      </c>
      <c r="D1424" s="252" t="s">
        <v>368</v>
      </c>
      <c r="E1424" s="252" t="s">
        <v>368</v>
      </c>
      <c r="F1424" s="252" t="s">
        <v>368</v>
      </c>
      <c r="G1424" s="252" t="s">
        <v>368</v>
      </c>
      <c r="H1424" s="252" t="s">
        <v>368</v>
      </c>
      <c r="I1424" s="252" t="s">
        <v>368</v>
      </c>
      <c r="J1424" s="252" t="s">
        <v>368</v>
      </c>
      <c r="K1424" s="252" t="s">
        <v>368</v>
      </c>
      <c r="L1424" s="252" t="s">
        <v>368</v>
      </c>
      <c r="M1424" s="252" t="s">
        <v>367</v>
      </c>
      <c r="N1424" s="252" t="s">
        <v>367</v>
      </c>
      <c r="O1424" s="252" t="s">
        <v>367</v>
      </c>
      <c r="P1424" s="252" t="s">
        <v>367</v>
      </c>
      <c r="Q1424" s="252" t="s">
        <v>367</v>
      </c>
    </row>
    <row r="1425" spans="1:17">
      <c r="A1425" s="252">
        <v>215485</v>
      </c>
      <c r="B1425" s="252" t="s">
        <v>182</v>
      </c>
      <c r="C1425" s="252" t="s">
        <v>366</v>
      </c>
      <c r="D1425" s="252" t="s">
        <v>368</v>
      </c>
      <c r="E1425" s="252" t="s">
        <v>368</v>
      </c>
      <c r="F1425" s="252" t="s">
        <v>368</v>
      </c>
      <c r="G1425" s="252" t="s">
        <v>368</v>
      </c>
      <c r="H1425" s="252" t="s">
        <v>368</v>
      </c>
      <c r="I1425" s="252" t="s">
        <v>368</v>
      </c>
      <c r="J1425" s="252" t="s">
        <v>368</v>
      </c>
      <c r="K1425" s="252" t="s">
        <v>368</v>
      </c>
      <c r="L1425" s="252" t="s">
        <v>368</v>
      </c>
      <c r="M1425" s="252" t="s">
        <v>367</v>
      </c>
      <c r="N1425" s="252" t="s">
        <v>367</v>
      </c>
      <c r="O1425" s="252" t="s">
        <v>367</v>
      </c>
      <c r="P1425" s="252" t="s">
        <v>367</v>
      </c>
      <c r="Q1425" s="252" t="s">
        <v>367</v>
      </c>
    </row>
    <row r="1426" spans="1:17">
      <c r="A1426" s="252">
        <v>215270</v>
      </c>
      <c r="B1426" s="252" t="s">
        <v>182</v>
      </c>
      <c r="C1426" s="252" t="s">
        <v>366</v>
      </c>
      <c r="D1426" s="252" t="s">
        <v>368</v>
      </c>
      <c r="E1426" s="252" t="s">
        <v>368</v>
      </c>
      <c r="F1426" s="252" t="s">
        <v>368</v>
      </c>
      <c r="G1426" s="252" t="s">
        <v>368</v>
      </c>
      <c r="H1426" s="252" t="s">
        <v>368</v>
      </c>
      <c r="I1426" s="252" t="s">
        <v>368</v>
      </c>
      <c r="J1426" s="252" t="s">
        <v>368</v>
      </c>
      <c r="K1426" s="252" t="s">
        <v>368</v>
      </c>
      <c r="L1426" s="252" t="s">
        <v>368</v>
      </c>
      <c r="M1426" s="252" t="s">
        <v>367</v>
      </c>
      <c r="N1426" s="252" t="s">
        <v>367</v>
      </c>
      <c r="O1426" s="252" t="s">
        <v>367</v>
      </c>
      <c r="P1426" s="252" t="s">
        <v>367</v>
      </c>
      <c r="Q1426" s="252" t="s">
        <v>367</v>
      </c>
    </row>
    <row r="1427" spans="1:17">
      <c r="A1427" s="253">
        <v>214931</v>
      </c>
      <c r="B1427" s="252" t="s">
        <v>182</v>
      </c>
      <c r="C1427" s="252" t="s">
        <v>366</v>
      </c>
      <c r="D1427" s="252" t="s">
        <v>368</v>
      </c>
      <c r="E1427" s="252" t="s">
        <v>368</v>
      </c>
      <c r="F1427" s="252" t="s">
        <v>368</v>
      </c>
      <c r="G1427" s="252" t="s">
        <v>368</v>
      </c>
      <c r="H1427" s="252" t="s">
        <v>368</v>
      </c>
      <c r="I1427" s="252" t="s">
        <v>368</v>
      </c>
      <c r="J1427" s="252" t="s">
        <v>368</v>
      </c>
      <c r="K1427" s="252" t="s">
        <v>368</v>
      </c>
      <c r="L1427" s="252" t="s">
        <v>368</v>
      </c>
      <c r="M1427" s="252" t="s">
        <v>367</v>
      </c>
      <c r="N1427" s="252" t="s">
        <v>367</v>
      </c>
      <c r="O1427" s="252" t="s">
        <v>367</v>
      </c>
      <c r="P1427" s="252" t="s">
        <v>367</v>
      </c>
      <c r="Q1427" s="252" t="s">
        <v>367</v>
      </c>
    </row>
    <row r="1428" spans="1:17">
      <c r="A1428" s="253">
        <v>214873</v>
      </c>
      <c r="B1428" s="252" t="s">
        <v>182</v>
      </c>
      <c r="C1428" s="252" t="s">
        <v>366</v>
      </c>
      <c r="D1428" s="252" t="s">
        <v>368</v>
      </c>
      <c r="E1428" s="252" t="s">
        <v>368</v>
      </c>
      <c r="F1428" s="252" t="s">
        <v>368</v>
      </c>
      <c r="G1428" s="252" t="s">
        <v>368</v>
      </c>
      <c r="H1428" s="252" t="s">
        <v>368</v>
      </c>
      <c r="I1428" s="252" t="s">
        <v>368</v>
      </c>
      <c r="J1428" s="252" t="s">
        <v>368</v>
      </c>
      <c r="K1428" s="252" t="s">
        <v>368</v>
      </c>
      <c r="L1428" s="252" t="s">
        <v>368</v>
      </c>
      <c r="M1428" s="252" t="s">
        <v>367</v>
      </c>
      <c r="N1428" s="252" t="s">
        <v>367</v>
      </c>
      <c r="O1428" s="252" t="s">
        <v>367</v>
      </c>
      <c r="P1428" s="252" t="s">
        <v>367</v>
      </c>
      <c r="Q1428" s="252" t="s">
        <v>367</v>
      </c>
    </row>
    <row r="1429" spans="1:17">
      <c r="A1429" s="253">
        <v>214871</v>
      </c>
      <c r="B1429" s="252" t="s">
        <v>182</v>
      </c>
      <c r="C1429" s="252" t="s">
        <v>366</v>
      </c>
      <c r="D1429" s="252" t="s">
        <v>368</v>
      </c>
      <c r="E1429" s="252" t="s">
        <v>368</v>
      </c>
      <c r="F1429" s="252" t="s">
        <v>368</v>
      </c>
      <c r="G1429" s="252" t="s">
        <v>368</v>
      </c>
      <c r="H1429" s="252" t="s">
        <v>368</v>
      </c>
      <c r="I1429" s="252" t="s">
        <v>368</v>
      </c>
      <c r="J1429" s="252" t="s">
        <v>368</v>
      </c>
      <c r="K1429" s="252" t="s">
        <v>368</v>
      </c>
      <c r="L1429" s="252" t="s">
        <v>368</v>
      </c>
      <c r="M1429" s="252" t="s">
        <v>367</v>
      </c>
      <c r="N1429" s="252" t="s">
        <v>367</v>
      </c>
      <c r="O1429" s="252" t="s">
        <v>367</v>
      </c>
      <c r="P1429" s="252" t="s">
        <v>367</v>
      </c>
      <c r="Q1429" s="252" t="s">
        <v>367</v>
      </c>
    </row>
    <row r="1430" spans="1:17">
      <c r="A1430" s="253">
        <v>214702</v>
      </c>
      <c r="B1430" s="252" t="s">
        <v>182</v>
      </c>
      <c r="C1430" s="252" t="s">
        <v>366</v>
      </c>
      <c r="D1430" s="252" t="s">
        <v>368</v>
      </c>
      <c r="E1430" s="252" t="s">
        <v>368</v>
      </c>
      <c r="F1430" s="252" t="s">
        <v>368</v>
      </c>
      <c r="G1430" s="252" t="s">
        <v>368</v>
      </c>
      <c r="H1430" s="252" t="s">
        <v>368</v>
      </c>
      <c r="I1430" s="252" t="s">
        <v>368</v>
      </c>
      <c r="J1430" s="252" t="s">
        <v>368</v>
      </c>
      <c r="K1430" s="252" t="s">
        <v>368</v>
      </c>
      <c r="L1430" s="252" t="s">
        <v>368</v>
      </c>
      <c r="M1430" s="252" t="s">
        <v>367</v>
      </c>
      <c r="N1430" s="252" t="s">
        <v>367</v>
      </c>
      <c r="O1430" s="252" t="s">
        <v>367</v>
      </c>
      <c r="P1430" s="252" t="s">
        <v>367</v>
      </c>
      <c r="Q1430" s="252" t="s">
        <v>367</v>
      </c>
    </row>
    <row r="1431" spans="1:17">
      <c r="A1431" s="253">
        <v>214693</v>
      </c>
      <c r="B1431" s="252" t="s">
        <v>182</v>
      </c>
      <c r="C1431" s="252" t="s">
        <v>366</v>
      </c>
      <c r="D1431" s="252" t="s">
        <v>368</v>
      </c>
      <c r="E1431" s="252" t="s">
        <v>368</v>
      </c>
      <c r="F1431" s="252" t="s">
        <v>368</v>
      </c>
      <c r="G1431" s="252" t="s">
        <v>368</v>
      </c>
      <c r="H1431" s="252" t="s">
        <v>368</v>
      </c>
      <c r="I1431" s="252" t="s">
        <v>368</v>
      </c>
      <c r="J1431" s="252" t="s">
        <v>368</v>
      </c>
      <c r="K1431" s="252" t="s">
        <v>368</v>
      </c>
      <c r="L1431" s="252" t="s">
        <v>368</v>
      </c>
      <c r="M1431" s="252" t="s">
        <v>367</v>
      </c>
      <c r="N1431" s="252" t="s">
        <v>367</v>
      </c>
      <c r="O1431" s="252" t="s">
        <v>367</v>
      </c>
      <c r="P1431" s="252" t="s">
        <v>367</v>
      </c>
      <c r="Q1431" s="252" t="s">
        <v>367</v>
      </c>
    </row>
    <row r="1432" spans="1:17">
      <c r="A1432" s="252">
        <v>214917</v>
      </c>
      <c r="B1432" s="252" t="s">
        <v>182</v>
      </c>
      <c r="C1432" s="252" t="s">
        <v>367</v>
      </c>
      <c r="D1432" s="252" t="s">
        <v>366</v>
      </c>
      <c r="E1432" s="252" t="s">
        <v>368</v>
      </c>
      <c r="F1432" s="252" t="s">
        <v>368</v>
      </c>
      <c r="G1432" s="252" t="s">
        <v>368</v>
      </c>
      <c r="H1432" s="252" t="s">
        <v>368</v>
      </c>
      <c r="I1432" s="252" t="s">
        <v>368</v>
      </c>
      <c r="J1432" s="252" t="s">
        <v>368</v>
      </c>
      <c r="K1432" s="252" t="s">
        <v>368</v>
      </c>
      <c r="L1432" s="252" t="s">
        <v>368</v>
      </c>
      <c r="M1432" s="252" t="s">
        <v>367</v>
      </c>
      <c r="N1432" s="252" t="s">
        <v>367</v>
      </c>
      <c r="O1432" s="252" t="s">
        <v>367</v>
      </c>
      <c r="P1432" s="252" t="s">
        <v>367</v>
      </c>
      <c r="Q1432" s="252" t="s">
        <v>367</v>
      </c>
    </row>
    <row r="1433" spans="1:17">
      <c r="A1433" s="252">
        <v>214891</v>
      </c>
      <c r="B1433" s="252" t="s">
        <v>182</v>
      </c>
      <c r="C1433" s="252" t="s">
        <v>367</v>
      </c>
      <c r="D1433" s="252" t="s">
        <v>366</v>
      </c>
      <c r="E1433" s="252" t="s">
        <v>368</v>
      </c>
      <c r="F1433" s="252" t="s">
        <v>368</v>
      </c>
      <c r="G1433" s="252" t="s">
        <v>368</v>
      </c>
      <c r="H1433" s="252" t="s">
        <v>368</v>
      </c>
      <c r="I1433" s="252" t="s">
        <v>368</v>
      </c>
      <c r="J1433" s="252" t="s">
        <v>368</v>
      </c>
      <c r="K1433" s="252" t="s">
        <v>368</v>
      </c>
      <c r="L1433" s="252" t="s">
        <v>368</v>
      </c>
      <c r="M1433" s="252" t="s">
        <v>367</v>
      </c>
      <c r="N1433" s="252" t="s">
        <v>367</v>
      </c>
      <c r="O1433" s="252" t="s">
        <v>367</v>
      </c>
      <c r="P1433" s="252" t="s">
        <v>367</v>
      </c>
      <c r="Q1433" s="252" t="s">
        <v>367</v>
      </c>
    </row>
    <row r="1434" spans="1:17">
      <c r="A1434" s="252">
        <v>214731</v>
      </c>
      <c r="B1434" s="252" t="s">
        <v>182</v>
      </c>
      <c r="C1434" s="252" t="s">
        <v>367</v>
      </c>
      <c r="D1434" s="252" t="s">
        <v>366</v>
      </c>
      <c r="E1434" s="252" t="s">
        <v>368</v>
      </c>
      <c r="F1434" s="252" t="s">
        <v>368</v>
      </c>
      <c r="G1434" s="252" t="s">
        <v>368</v>
      </c>
      <c r="H1434" s="252" t="s">
        <v>368</v>
      </c>
      <c r="I1434" s="252" t="s">
        <v>368</v>
      </c>
      <c r="J1434" s="252" t="s">
        <v>368</v>
      </c>
      <c r="K1434" s="252" t="s">
        <v>368</v>
      </c>
      <c r="L1434" s="252" t="s">
        <v>368</v>
      </c>
      <c r="M1434" s="252" t="s">
        <v>367</v>
      </c>
      <c r="N1434" s="252" t="s">
        <v>367</v>
      </c>
      <c r="O1434" s="252" t="s">
        <v>367</v>
      </c>
      <c r="P1434" s="252" t="s">
        <v>367</v>
      </c>
      <c r="Q1434" s="252" t="s">
        <v>367</v>
      </c>
    </row>
    <row r="1435" spans="1:17">
      <c r="A1435" s="252">
        <v>215499</v>
      </c>
      <c r="B1435" s="252" t="s">
        <v>182</v>
      </c>
      <c r="C1435" s="252" t="s">
        <v>368</v>
      </c>
      <c r="D1435" s="252" t="s">
        <v>366</v>
      </c>
      <c r="E1435" s="252" t="s">
        <v>368</v>
      </c>
      <c r="F1435" s="252" t="s">
        <v>368</v>
      </c>
      <c r="G1435" s="252" t="s">
        <v>368</v>
      </c>
      <c r="H1435" s="252" t="s">
        <v>368</v>
      </c>
      <c r="I1435" s="252" t="s">
        <v>368</v>
      </c>
      <c r="J1435" s="252" t="s">
        <v>368</v>
      </c>
      <c r="K1435" s="252" t="s">
        <v>368</v>
      </c>
      <c r="L1435" s="252" t="s">
        <v>368</v>
      </c>
      <c r="M1435" s="252" t="s">
        <v>367</v>
      </c>
      <c r="N1435" s="252" t="s">
        <v>367</v>
      </c>
      <c r="O1435" s="252" t="s">
        <v>367</v>
      </c>
      <c r="P1435" s="252" t="s">
        <v>367</v>
      </c>
      <c r="Q1435" s="252" t="s">
        <v>367</v>
      </c>
    </row>
    <row r="1436" spans="1:17">
      <c r="A1436" s="252">
        <v>215488</v>
      </c>
      <c r="B1436" s="252" t="s">
        <v>182</v>
      </c>
      <c r="C1436" s="252" t="s">
        <v>368</v>
      </c>
      <c r="D1436" s="252" t="s">
        <v>366</v>
      </c>
      <c r="E1436" s="252" t="s">
        <v>368</v>
      </c>
      <c r="F1436" s="252" t="s">
        <v>368</v>
      </c>
      <c r="G1436" s="252" t="s">
        <v>368</v>
      </c>
      <c r="H1436" s="252" t="s">
        <v>368</v>
      </c>
      <c r="I1436" s="252" t="s">
        <v>368</v>
      </c>
      <c r="J1436" s="252" t="s">
        <v>368</v>
      </c>
      <c r="K1436" s="252" t="s">
        <v>368</v>
      </c>
      <c r="L1436" s="252" t="s">
        <v>368</v>
      </c>
      <c r="M1436" s="252" t="s">
        <v>367</v>
      </c>
      <c r="N1436" s="252" t="s">
        <v>367</v>
      </c>
      <c r="O1436" s="252" t="s">
        <v>367</v>
      </c>
      <c r="P1436" s="252" t="s">
        <v>367</v>
      </c>
      <c r="Q1436" s="252" t="s">
        <v>367</v>
      </c>
    </row>
    <row r="1437" spans="1:17">
      <c r="A1437" s="252">
        <v>215376</v>
      </c>
      <c r="B1437" s="252" t="s">
        <v>182</v>
      </c>
      <c r="C1437" s="252" t="s">
        <v>368</v>
      </c>
      <c r="D1437" s="252" t="s">
        <v>366</v>
      </c>
      <c r="E1437" s="252" t="s">
        <v>368</v>
      </c>
      <c r="F1437" s="252" t="s">
        <v>368</v>
      </c>
      <c r="G1437" s="252" t="s">
        <v>368</v>
      </c>
      <c r="H1437" s="252" t="s">
        <v>368</v>
      </c>
      <c r="I1437" s="252" t="s">
        <v>368</v>
      </c>
      <c r="J1437" s="252" t="s">
        <v>368</v>
      </c>
      <c r="K1437" s="252" t="s">
        <v>368</v>
      </c>
      <c r="L1437" s="252" t="s">
        <v>368</v>
      </c>
      <c r="M1437" s="252" t="s">
        <v>367</v>
      </c>
      <c r="N1437" s="252" t="s">
        <v>367</v>
      </c>
      <c r="O1437" s="252" t="s">
        <v>367</v>
      </c>
      <c r="P1437" s="252" t="s">
        <v>367</v>
      </c>
      <c r="Q1437" s="252" t="s">
        <v>367</v>
      </c>
    </row>
    <row r="1438" spans="1:17">
      <c r="A1438" s="252">
        <v>215152</v>
      </c>
      <c r="B1438" s="252" t="s">
        <v>182</v>
      </c>
      <c r="C1438" s="252" t="s">
        <v>368</v>
      </c>
      <c r="D1438" s="252" t="s">
        <v>366</v>
      </c>
      <c r="E1438" s="252" t="s">
        <v>368</v>
      </c>
      <c r="F1438" s="252" t="s">
        <v>368</v>
      </c>
      <c r="G1438" s="252" t="s">
        <v>368</v>
      </c>
      <c r="H1438" s="252" t="s">
        <v>368</v>
      </c>
      <c r="I1438" s="252" t="s">
        <v>368</v>
      </c>
      <c r="J1438" s="252" t="s">
        <v>368</v>
      </c>
      <c r="K1438" s="252" t="s">
        <v>368</v>
      </c>
      <c r="L1438" s="252" t="s">
        <v>368</v>
      </c>
      <c r="M1438" s="252" t="s">
        <v>367</v>
      </c>
      <c r="N1438" s="252" t="s">
        <v>367</v>
      </c>
      <c r="O1438" s="252" t="s">
        <v>367</v>
      </c>
      <c r="P1438" s="252" t="s">
        <v>367</v>
      </c>
      <c r="Q1438" s="252" t="s">
        <v>367</v>
      </c>
    </row>
    <row r="1439" spans="1:17">
      <c r="A1439" s="252">
        <v>215150</v>
      </c>
      <c r="B1439" s="252" t="s">
        <v>182</v>
      </c>
      <c r="C1439" s="252" t="s">
        <v>368</v>
      </c>
      <c r="D1439" s="252" t="s">
        <v>366</v>
      </c>
      <c r="E1439" s="252" t="s">
        <v>368</v>
      </c>
      <c r="F1439" s="252" t="s">
        <v>368</v>
      </c>
      <c r="G1439" s="252" t="s">
        <v>368</v>
      </c>
      <c r="H1439" s="252" t="s">
        <v>368</v>
      </c>
      <c r="I1439" s="252" t="s">
        <v>368</v>
      </c>
      <c r="J1439" s="252" t="s">
        <v>368</v>
      </c>
      <c r="K1439" s="252" t="s">
        <v>368</v>
      </c>
      <c r="L1439" s="252" t="s">
        <v>368</v>
      </c>
      <c r="M1439" s="252" t="s">
        <v>367</v>
      </c>
      <c r="N1439" s="252" t="s">
        <v>367</v>
      </c>
      <c r="O1439" s="252" t="s">
        <v>367</v>
      </c>
      <c r="P1439" s="252" t="s">
        <v>367</v>
      </c>
      <c r="Q1439" s="252" t="s">
        <v>367</v>
      </c>
    </row>
    <row r="1440" spans="1:17">
      <c r="A1440" s="252">
        <v>215052</v>
      </c>
      <c r="B1440" s="252" t="s">
        <v>182</v>
      </c>
      <c r="C1440" s="252" t="s">
        <v>368</v>
      </c>
      <c r="D1440" s="252" t="s">
        <v>366</v>
      </c>
      <c r="E1440" s="252" t="s">
        <v>368</v>
      </c>
      <c r="F1440" s="252" t="s">
        <v>368</v>
      </c>
      <c r="G1440" s="252" t="s">
        <v>368</v>
      </c>
      <c r="H1440" s="252" t="s">
        <v>368</v>
      </c>
      <c r="I1440" s="252" t="s">
        <v>368</v>
      </c>
      <c r="J1440" s="252" t="s">
        <v>368</v>
      </c>
      <c r="K1440" s="252" t="s">
        <v>368</v>
      </c>
      <c r="L1440" s="252" t="s">
        <v>368</v>
      </c>
      <c r="M1440" s="252" t="s">
        <v>367</v>
      </c>
      <c r="N1440" s="252" t="s">
        <v>367</v>
      </c>
      <c r="O1440" s="252" t="s">
        <v>367</v>
      </c>
      <c r="P1440" s="252" t="s">
        <v>367</v>
      </c>
      <c r="Q1440" s="252" t="s">
        <v>367</v>
      </c>
    </row>
    <row r="1441" spans="1:17">
      <c r="A1441" s="252">
        <v>214923</v>
      </c>
      <c r="B1441" s="252" t="s">
        <v>182</v>
      </c>
      <c r="C1441" s="252" t="s">
        <v>368</v>
      </c>
      <c r="D1441" s="252" t="s">
        <v>366</v>
      </c>
      <c r="E1441" s="252" t="s">
        <v>368</v>
      </c>
      <c r="F1441" s="252" t="s">
        <v>368</v>
      </c>
      <c r="G1441" s="252" t="s">
        <v>368</v>
      </c>
      <c r="H1441" s="252" t="s">
        <v>368</v>
      </c>
      <c r="I1441" s="252" t="s">
        <v>368</v>
      </c>
      <c r="J1441" s="252" t="s">
        <v>368</v>
      </c>
      <c r="K1441" s="252" t="s">
        <v>368</v>
      </c>
      <c r="L1441" s="252" t="s">
        <v>368</v>
      </c>
      <c r="M1441" s="252" t="s">
        <v>367</v>
      </c>
      <c r="N1441" s="252" t="s">
        <v>367</v>
      </c>
      <c r="O1441" s="252" t="s">
        <v>367</v>
      </c>
      <c r="P1441" s="252" t="s">
        <v>367</v>
      </c>
      <c r="Q1441" s="252" t="s">
        <v>367</v>
      </c>
    </row>
    <row r="1442" spans="1:17">
      <c r="A1442" s="252">
        <v>215443</v>
      </c>
      <c r="B1442" s="252" t="s">
        <v>182</v>
      </c>
      <c r="C1442" s="252" t="s">
        <v>367</v>
      </c>
      <c r="D1442" s="252" t="s">
        <v>368</v>
      </c>
      <c r="E1442" s="252" t="s">
        <v>366</v>
      </c>
      <c r="F1442" s="252" t="s">
        <v>368</v>
      </c>
      <c r="G1442" s="252" t="s">
        <v>368</v>
      </c>
      <c r="H1442" s="252" t="s">
        <v>368</v>
      </c>
      <c r="I1442" s="252" t="s">
        <v>368</v>
      </c>
      <c r="J1442" s="252" t="s">
        <v>368</v>
      </c>
      <c r="K1442" s="252" t="s">
        <v>368</v>
      </c>
      <c r="L1442" s="252" t="s">
        <v>368</v>
      </c>
      <c r="M1442" s="252" t="s">
        <v>367</v>
      </c>
      <c r="N1442" s="252" t="s">
        <v>367</v>
      </c>
      <c r="O1442" s="252" t="s">
        <v>367</v>
      </c>
      <c r="P1442" s="252" t="s">
        <v>367</v>
      </c>
      <c r="Q1442" s="252" t="s">
        <v>367</v>
      </c>
    </row>
    <row r="1443" spans="1:17">
      <c r="A1443" s="252">
        <v>215517</v>
      </c>
      <c r="B1443" s="252" t="s">
        <v>182</v>
      </c>
      <c r="C1443" s="252" t="s">
        <v>368</v>
      </c>
      <c r="D1443" s="252" t="s">
        <v>368</v>
      </c>
      <c r="E1443" s="252" t="s">
        <v>366</v>
      </c>
      <c r="F1443" s="252" t="s">
        <v>368</v>
      </c>
      <c r="G1443" s="252" t="s">
        <v>368</v>
      </c>
      <c r="H1443" s="252" t="s">
        <v>368</v>
      </c>
      <c r="I1443" s="252" t="s">
        <v>368</v>
      </c>
      <c r="J1443" s="252" t="s">
        <v>368</v>
      </c>
      <c r="K1443" s="252" t="s">
        <v>368</v>
      </c>
      <c r="L1443" s="252" t="s">
        <v>368</v>
      </c>
      <c r="M1443" s="252" t="s">
        <v>367</v>
      </c>
      <c r="N1443" s="252" t="s">
        <v>367</v>
      </c>
      <c r="O1443" s="252" t="s">
        <v>367</v>
      </c>
      <c r="P1443" s="252" t="s">
        <v>367</v>
      </c>
      <c r="Q1443" s="252" t="s">
        <v>367</v>
      </c>
    </row>
    <row r="1444" spans="1:17">
      <c r="A1444" s="252">
        <v>215360</v>
      </c>
      <c r="B1444" s="252" t="s">
        <v>182</v>
      </c>
      <c r="C1444" s="252" t="s">
        <v>368</v>
      </c>
      <c r="D1444" s="252" t="s">
        <v>368</v>
      </c>
      <c r="E1444" s="252" t="s">
        <v>366</v>
      </c>
      <c r="F1444" s="252" t="s">
        <v>368</v>
      </c>
      <c r="G1444" s="252" t="s">
        <v>368</v>
      </c>
      <c r="H1444" s="252" t="s">
        <v>368</v>
      </c>
      <c r="I1444" s="252" t="s">
        <v>368</v>
      </c>
      <c r="J1444" s="252" t="s">
        <v>368</v>
      </c>
      <c r="K1444" s="252" t="s">
        <v>368</v>
      </c>
      <c r="L1444" s="252" t="s">
        <v>368</v>
      </c>
      <c r="M1444" s="252" t="s">
        <v>367</v>
      </c>
      <c r="N1444" s="252" t="s">
        <v>367</v>
      </c>
      <c r="O1444" s="252" t="s">
        <v>367</v>
      </c>
      <c r="P1444" s="252" t="s">
        <v>367</v>
      </c>
      <c r="Q1444" s="252" t="s">
        <v>367</v>
      </c>
    </row>
    <row r="1445" spans="1:17">
      <c r="A1445" s="252">
        <v>214877</v>
      </c>
      <c r="B1445" s="252" t="s">
        <v>182</v>
      </c>
      <c r="C1445" s="252" t="s">
        <v>368</v>
      </c>
      <c r="D1445" s="252" t="s">
        <v>368</v>
      </c>
      <c r="E1445" s="252" t="s">
        <v>366</v>
      </c>
      <c r="F1445" s="252" t="s">
        <v>368</v>
      </c>
      <c r="G1445" s="252" t="s">
        <v>368</v>
      </c>
      <c r="H1445" s="252" t="s">
        <v>368</v>
      </c>
      <c r="I1445" s="252" t="s">
        <v>368</v>
      </c>
      <c r="J1445" s="252" t="s">
        <v>368</v>
      </c>
      <c r="K1445" s="252" t="s">
        <v>368</v>
      </c>
      <c r="L1445" s="252" t="s">
        <v>368</v>
      </c>
      <c r="M1445" s="252" t="s">
        <v>367</v>
      </c>
      <c r="N1445" s="252" t="s">
        <v>367</v>
      </c>
      <c r="O1445" s="252" t="s">
        <v>367</v>
      </c>
      <c r="P1445" s="252" t="s">
        <v>367</v>
      </c>
      <c r="Q1445" s="252" t="s">
        <v>367</v>
      </c>
    </row>
    <row r="1446" spans="1:17">
      <c r="A1446" s="252">
        <v>214788</v>
      </c>
      <c r="B1446" s="252" t="s">
        <v>182</v>
      </c>
      <c r="C1446" s="252" t="s">
        <v>368</v>
      </c>
      <c r="D1446" s="252" t="s">
        <v>368</v>
      </c>
      <c r="E1446" s="252" t="s">
        <v>366</v>
      </c>
      <c r="F1446" s="252" t="s">
        <v>368</v>
      </c>
      <c r="G1446" s="252" t="s">
        <v>368</v>
      </c>
      <c r="H1446" s="252" t="s">
        <v>368</v>
      </c>
      <c r="I1446" s="252" t="s">
        <v>368</v>
      </c>
      <c r="J1446" s="252" t="s">
        <v>368</v>
      </c>
      <c r="K1446" s="252" t="s">
        <v>368</v>
      </c>
      <c r="L1446" s="252" t="s">
        <v>368</v>
      </c>
      <c r="M1446" s="252" t="s">
        <v>367</v>
      </c>
      <c r="N1446" s="252" t="s">
        <v>367</v>
      </c>
      <c r="O1446" s="252" t="s">
        <v>367</v>
      </c>
      <c r="P1446" s="252" t="s">
        <v>367</v>
      </c>
      <c r="Q1446" s="252" t="s">
        <v>367</v>
      </c>
    </row>
    <row r="1447" spans="1:17">
      <c r="A1447" s="252">
        <v>214955</v>
      </c>
      <c r="B1447" s="252" t="s">
        <v>182</v>
      </c>
      <c r="C1447" s="252" t="s">
        <v>368</v>
      </c>
      <c r="D1447" s="252" t="s">
        <v>368</v>
      </c>
      <c r="E1447" s="252" t="s">
        <v>368</v>
      </c>
      <c r="F1447" s="252" t="s">
        <v>366</v>
      </c>
      <c r="G1447" s="252" t="s">
        <v>368</v>
      </c>
      <c r="H1447" s="252" t="s">
        <v>368</v>
      </c>
      <c r="I1447" s="252" t="s">
        <v>368</v>
      </c>
      <c r="J1447" s="252" t="s">
        <v>368</v>
      </c>
      <c r="K1447" s="252" t="s">
        <v>368</v>
      </c>
      <c r="L1447" s="252" t="s">
        <v>368</v>
      </c>
      <c r="M1447" s="252" t="s">
        <v>367</v>
      </c>
      <c r="N1447" s="252" t="s">
        <v>367</v>
      </c>
      <c r="O1447" s="252" t="s">
        <v>367</v>
      </c>
      <c r="P1447" s="252" t="s">
        <v>367</v>
      </c>
      <c r="Q1447" s="252" t="s">
        <v>367</v>
      </c>
    </row>
    <row r="1448" spans="1:17">
      <c r="A1448" s="252">
        <v>215303</v>
      </c>
      <c r="B1448" s="252" t="s">
        <v>182</v>
      </c>
      <c r="C1448" s="252" t="s">
        <v>366</v>
      </c>
      <c r="D1448" s="252" t="s">
        <v>368</v>
      </c>
      <c r="E1448" s="252" t="s">
        <v>368</v>
      </c>
      <c r="F1448" s="252" t="s">
        <v>366</v>
      </c>
      <c r="G1448" s="252" t="s">
        <v>368</v>
      </c>
      <c r="H1448" s="252" t="s">
        <v>368</v>
      </c>
      <c r="I1448" s="252" t="s">
        <v>368</v>
      </c>
      <c r="J1448" s="252" t="s">
        <v>368</v>
      </c>
      <c r="K1448" s="252" t="s">
        <v>368</v>
      </c>
      <c r="L1448" s="252" t="s">
        <v>368</v>
      </c>
      <c r="M1448" s="252" t="s">
        <v>367</v>
      </c>
      <c r="N1448" s="252" t="s">
        <v>367</v>
      </c>
      <c r="O1448" s="252" t="s">
        <v>367</v>
      </c>
      <c r="P1448" s="252" t="s">
        <v>367</v>
      </c>
      <c r="Q1448" s="252" t="s">
        <v>367</v>
      </c>
    </row>
    <row r="1449" spans="1:17">
      <c r="A1449" s="252">
        <v>215470</v>
      </c>
      <c r="B1449" s="252" t="s">
        <v>182</v>
      </c>
      <c r="C1449" s="252" t="s">
        <v>368</v>
      </c>
      <c r="D1449" s="252" t="s">
        <v>366</v>
      </c>
      <c r="E1449" s="252" t="s">
        <v>368</v>
      </c>
      <c r="F1449" s="252" t="s">
        <v>366</v>
      </c>
      <c r="G1449" s="252" t="s">
        <v>368</v>
      </c>
      <c r="H1449" s="252" t="s">
        <v>368</v>
      </c>
      <c r="I1449" s="252" t="s">
        <v>368</v>
      </c>
      <c r="J1449" s="252" t="s">
        <v>368</v>
      </c>
      <c r="K1449" s="252" t="s">
        <v>368</v>
      </c>
      <c r="L1449" s="252" t="s">
        <v>368</v>
      </c>
      <c r="M1449" s="252" t="s">
        <v>367</v>
      </c>
      <c r="N1449" s="252" t="s">
        <v>367</v>
      </c>
      <c r="O1449" s="252" t="s">
        <v>367</v>
      </c>
      <c r="P1449" s="252" t="s">
        <v>367</v>
      </c>
      <c r="Q1449" s="252" t="s">
        <v>367</v>
      </c>
    </row>
    <row r="1450" spans="1:17">
      <c r="A1450" s="252">
        <v>215175</v>
      </c>
      <c r="B1450" s="252" t="s">
        <v>182</v>
      </c>
      <c r="C1450" s="252" t="s">
        <v>368</v>
      </c>
      <c r="D1450" s="252" t="s">
        <v>366</v>
      </c>
      <c r="E1450" s="252" t="s">
        <v>368</v>
      </c>
      <c r="F1450" s="252" t="s">
        <v>366</v>
      </c>
      <c r="G1450" s="252" t="s">
        <v>368</v>
      </c>
      <c r="H1450" s="252" t="s">
        <v>368</v>
      </c>
      <c r="I1450" s="252" t="s">
        <v>368</v>
      </c>
      <c r="J1450" s="252" t="s">
        <v>368</v>
      </c>
      <c r="K1450" s="252" t="s">
        <v>368</v>
      </c>
      <c r="L1450" s="252" t="s">
        <v>368</v>
      </c>
      <c r="M1450" s="252" t="s">
        <v>367</v>
      </c>
      <c r="N1450" s="252" t="s">
        <v>367</v>
      </c>
      <c r="O1450" s="252" t="s">
        <v>367</v>
      </c>
      <c r="P1450" s="252" t="s">
        <v>367</v>
      </c>
      <c r="Q1450" s="252" t="s">
        <v>367</v>
      </c>
    </row>
    <row r="1451" spans="1:17">
      <c r="A1451" s="252">
        <v>209555</v>
      </c>
      <c r="B1451" s="252" t="s">
        <v>182</v>
      </c>
      <c r="C1451" s="252" t="s">
        <v>366</v>
      </c>
      <c r="D1451" s="252" t="s">
        <v>366</v>
      </c>
      <c r="E1451" s="252" t="s">
        <v>368</v>
      </c>
      <c r="F1451" s="252" t="s">
        <v>366</v>
      </c>
      <c r="G1451" s="252" t="s">
        <v>368</v>
      </c>
      <c r="H1451" s="252" t="s">
        <v>368</v>
      </c>
      <c r="I1451" s="252" t="s">
        <v>368</v>
      </c>
      <c r="J1451" s="252" t="s">
        <v>368</v>
      </c>
      <c r="K1451" s="252" t="s">
        <v>368</v>
      </c>
      <c r="L1451" s="252" t="s">
        <v>368</v>
      </c>
      <c r="M1451" s="252" t="s">
        <v>367</v>
      </c>
      <c r="N1451" s="252" t="s">
        <v>367</v>
      </c>
      <c r="O1451" s="252" t="s">
        <v>367</v>
      </c>
      <c r="P1451" s="252" t="s">
        <v>367</v>
      </c>
      <c r="Q1451" s="252" t="s">
        <v>367</v>
      </c>
    </row>
    <row r="1452" spans="1:17">
      <c r="A1452" s="252">
        <v>214786</v>
      </c>
      <c r="B1452" s="252" t="s">
        <v>182</v>
      </c>
      <c r="C1452" s="252" t="s">
        <v>367</v>
      </c>
      <c r="D1452" s="252" t="s">
        <v>368</v>
      </c>
      <c r="E1452" s="252" t="s">
        <v>366</v>
      </c>
      <c r="F1452" s="252" t="s">
        <v>366</v>
      </c>
      <c r="G1452" s="252" t="s">
        <v>368</v>
      </c>
      <c r="H1452" s="252" t="s">
        <v>368</v>
      </c>
      <c r="I1452" s="252" t="s">
        <v>368</v>
      </c>
      <c r="J1452" s="252" t="s">
        <v>368</v>
      </c>
      <c r="K1452" s="252" t="s">
        <v>368</v>
      </c>
      <c r="L1452" s="252" t="s">
        <v>368</v>
      </c>
      <c r="M1452" s="252" t="s">
        <v>367</v>
      </c>
      <c r="N1452" s="252" t="s">
        <v>367</v>
      </c>
      <c r="O1452" s="252" t="s">
        <v>367</v>
      </c>
      <c r="P1452" s="252" t="s">
        <v>367</v>
      </c>
      <c r="Q1452" s="252" t="s">
        <v>367</v>
      </c>
    </row>
    <row r="1453" spans="1:17">
      <c r="A1453" s="253">
        <v>214962</v>
      </c>
      <c r="B1453" s="252" t="s">
        <v>182</v>
      </c>
      <c r="C1453" s="252" t="s">
        <v>366</v>
      </c>
      <c r="D1453" s="252" t="s">
        <v>368</v>
      </c>
      <c r="E1453" s="252" t="s">
        <v>366</v>
      </c>
      <c r="F1453" s="252" t="s">
        <v>366</v>
      </c>
      <c r="G1453" s="252" t="s">
        <v>368</v>
      </c>
      <c r="H1453" s="252" t="s">
        <v>368</v>
      </c>
      <c r="I1453" s="252" t="s">
        <v>368</v>
      </c>
      <c r="J1453" s="252" t="s">
        <v>368</v>
      </c>
      <c r="K1453" s="252" t="s">
        <v>368</v>
      </c>
      <c r="L1453" s="252" t="s">
        <v>368</v>
      </c>
      <c r="M1453" s="252" t="s">
        <v>367</v>
      </c>
      <c r="N1453" s="252" t="s">
        <v>367</v>
      </c>
      <c r="O1453" s="252" t="s">
        <v>367</v>
      </c>
      <c r="P1453" s="252" t="s">
        <v>367</v>
      </c>
      <c r="Q1453" s="252" t="s">
        <v>367</v>
      </c>
    </row>
    <row r="1454" spans="1:17">
      <c r="A1454" s="252">
        <v>214593</v>
      </c>
      <c r="B1454" s="252" t="s">
        <v>182</v>
      </c>
      <c r="C1454" s="252" t="s">
        <v>368</v>
      </c>
      <c r="D1454" s="252" t="s">
        <v>366</v>
      </c>
      <c r="E1454" s="252" t="s">
        <v>366</v>
      </c>
      <c r="F1454" s="252" t="s">
        <v>366</v>
      </c>
      <c r="G1454" s="252" t="s">
        <v>368</v>
      </c>
      <c r="H1454" s="252" t="s">
        <v>368</v>
      </c>
      <c r="I1454" s="252" t="s">
        <v>368</v>
      </c>
      <c r="J1454" s="252" t="s">
        <v>368</v>
      </c>
      <c r="K1454" s="252" t="s">
        <v>368</v>
      </c>
      <c r="L1454" s="252" t="s">
        <v>368</v>
      </c>
      <c r="M1454" s="252" t="s">
        <v>367</v>
      </c>
      <c r="N1454" s="252" t="s">
        <v>367</v>
      </c>
      <c r="O1454" s="252" t="s">
        <v>367</v>
      </c>
      <c r="P1454" s="252" t="s">
        <v>367</v>
      </c>
      <c r="Q1454" s="252" t="s">
        <v>367</v>
      </c>
    </row>
    <row r="1455" spans="1:17">
      <c r="A1455" s="252">
        <v>214308</v>
      </c>
      <c r="B1455" s="252" t="s">
        <v>182</v>
      </c>
      <c r="C1455" s="252" t="s">
        <v>368</v>
      </c>
      <c r="D1455" s="252" t="s">
        <v>366</v>
      </c>
      <c r="E1455" s="252" t="s">
        <v>366</v>
      </c>
      <c r="F1455" s="252" t="s">
        <v>366</v>
      </c>
      <c r="G1455" s="252" t="s">
        <v>368</v>
      </c>
      <c r="H1455" s="252" t="s">
        <v>368</v>
      </c>
      <c r="I1455" s="252" t="s">
        <v>368</v>
      </c>
      <c r="J1455" s="252" t="s">
        <v>368</v>
      </c>
      <c r="K1455" s="252" t="s">
        <v>368</v>
      </c>
      <c r="L1455" s="252" t="s">
        <v>368</v>
      </c>
      <c r="M1455" s="252" t="s">
        <v>367</v>
      </c>
      <c r="N1455" s="252" t="s">
        <v>367</v>
      </c>
      <c r="O1455" s="252" t="s">
        <v>367</v>
      </c>
      <c r="P1455" s="252" t="s">
        <v>367</v>
      </c>
      <c r="Q1455" s="252" t="s">
        <v>367</v>
      </c>
    </row>
    <row r="1456" spans="1:17">
      <c r="A1456" s="252">
        <v>213733</v>
      </c>
      <c r="B1456" s="252" t="s">
        <v>182</v>
      </c>
      <c r="C1456" s="252" t="s">
        <v>368</v>
      </c>
      <c r="D1456" s="252" t="s">
        <v>366</v>
      </c>
      <c r="E1456" s="252" t="s">
        <v>366</v>
      </c>
      <c r="F1456" s="252" t="s">
        <v>366</v>
      </c>
      <c r="G1456" s="252" t="s">
        <v>368</v>
      </c>
      <c r="H1456" s="252" t="s">
        <v>368</v>
      </c>
      <c r="I1456" s="252" t="s">
        <v>368</v>
      </c>
      <c r="J1456" s="252" t="s">
        <v>368</v>
      </c>
      <c r="K1456" s="252" t="s">
        <v>368</v>
      </c>
      <c r="L1456" s="252" t="s">
        <v>368</v>
      </c>
      <c r="M1456" s="252" t="s">
        <v>367</v>
      </c>
      <c r="N1456" s="252" t="s">
        <v>367</v>
      </c>
      <c r="O1456" s="252" t="s">
        <v>367</v>
      </c>
      <c r="P1456" s="252" t="s">
        <v>367</v>
      </c>
      <c r="Q1456" s="252" t="s">
        <v>367</v>
      </c>
    </row>
    <row r="1457" spans="1:17">
      <c r="A1457" s="253">
        <v>214805</v>
      </c>
      <c r="B1457" s="252" t="s">
        <v>182</v>
      </c>
      <c r="C1457" s="252" t="s">
        <v>366</v>
      </c>
      <c r="D1457" s="252" t="s">
        <v>366</v>
      </c>
      <c r="E1457" s="252" t="s">
        <v>366</v>
      </c>
      <c r="F1457" s="252" t="s">
        <v>366</v>
      </c>
      <c r="G1457" s="252" t="s">
        <v>368</v>
      </c>
      <c r="H1457" s="252" t="s">
        <v>368</v>
      </c>
      <c r="I1457" s="252" t="s">
        <v>368</v>
      </c>
      <c r="J1457" s="252" t="s">
        <v>368</v>
      </c>
      <c r="K1457" s="252" t="s">
        <v>368</v>
      </c>
      <c r="L1457" s="252" t="s">
        <v>368</v>
      </c>
      <c r="M1457" s="252" t="s">
        <v>367</v>
      </c>
      <c r="N1457" s="252" t="s">
        <v>367</v>
      </c>
      <c r="O1457" s="252" t="s">
        <v>367</v>
      </c>
      <c r="P1457" s="252" t="s">
        <v>367</v>
      </c>
      <c r="Q1457" s="252" t="s">
        <v>367</v>
      </c>
    </row>
    <row r="1458" spans="1:17">
      <c r="A1458" s="252">
        <v>215404</v>
      </c>
      <c r="B1458" s="252" t="s">
        <v>182</v>
      </c>
      <c r="C1458" s="252" t="s">
        <v>368</v>
      </c>
      <c r="D1458" s="252" t="s">
        <v>368</v>
      </c>
      <c r="E1458" s="252" t="s">
        <v>368</v>
      </c>
      <c r="F1458" s="252" t="s">
        <v>368</v>
      </c>
      <c r="G1458" s="252" t="s">
        <v>366</v>
      </c>
      <c r="H1458" s="252" t="s">
        <v>368</v>
      </c>
      <c r="I1458" s="252" t="s">
        <v>368</v>
      </c>
      <c r="J1458" s="252" t="s">
        <v>368</v>
      </c>
      <c r="K1458" s="252" t="s">
        <v>368</v>
      </c>
      <c r="L1458" s="252" t="s">
        <v>368</v>
      </c>
      <c r="M1458" s="252" t="s">
        <v>367</v>
      </c>
      <c r="N1458" s="252" t="s">
        <v>367</v>
      </c>
      <c r="O1458" s="252" t="s">
        <v>367</v>
      </c>
      <c r="P1458" s="252" t="s">
        <v>367</v>
      </c>
      <c r="Q1458" s="252" t="s">
        <v>367</v>
      </c>
    </row>
    <row r="1459" spans="1:17">
      <c r="A1459" s="252">
        <v>215335</v>
      </c>
      <c r="B1459" s="252" t="s">
        <v>182</v>
      </c>
      <c r="C1459" s="252" t="s">
        <v>368</v>
      </c>
      <c r="D1459" s="252" t="s">
        <v>368</v>
      </c>
      <c r="E1459" s="252" t="s">
        <v>368</v>
      </c>
      <c r="F1459" s="252" t="s">
        <v>368</v>
      </c>
      <c r="G1459" s="252" t="s">
        <v>366</v>
      </c>
      <c r="H1459" s="252" t="s">
        <v>368</v>
      </c>
      <c r="I1459" s="252" t="s">
        <v>368</v>
      </c>
      <c r="J1459" s="252" t="s">
        <v>368</v>
      </c>
      <c r="K1459" s="252" t="s">
        <v>368</v>
      </c>
      <c r="L1459" s="252" t="s">
        <v>368</v>
      </c>
      <c r="M1459" s="252" t="s">
        <v>367</v>
      </c>
      <c r="N1459" s="252" t="s">
        <v>367</v>
      </c>
      <c r="O1459" s="252" t="s">
        <v>367</v>
      </c>
      <c r="P1459" s="252" t="s">
        <v>367</v>
      </c>
      <c r="Q1459" s="252" t="s">
        <v>367</v>
      </c>
    </row>
    <row r="1460" spans="1:17">
      <c r="A1460" s="252">
        <v>215193</v>
      </c>
      <c r="B1460" s="252" t="s">
        <v>182</v>
      </c>
      <c r="C1460" s="252" t="s">
        <v>368</v>
      </c>
      <c r="D1460" s="252" t="s">
        <v>368</v>
      </c>
      <c r="E1460" s="252" t="s">
        <v>368</v>
      </c>
      <c r="F1460" s="252" t="s">
        <v>368</v>
      </c>
      <c r="G1460" s="252" t="s">
        <v>366</v>
      </c>
      <c r="H1460" s="252" t="s">
        <v>368</v>
      </c>
      <c r="I1460" s="252" t="s">
        <v>368</v>
      </c>
      <c r="J1460" s="252" t="s">
        <v>368</v>
      </c>
      <c r="K1460" s="252" t="s">
        <v>368</v>
      </c>
      <c r="L1460" s="252" t="s">
        <v>368</v>
      </c>
      <c r="M1460" s="252" t="s">
        <v>367</v>
      </c>
      <c r="N1460" s="252" t="s">
        <v>367</v>
      </c>
      <c r="O1460" s="252" t="s">
        <v>367</v>
      </c>
      <c r="P1460" s="252" t="s">
        <v>367</v>
      </c>
      <c r="Q1460" s="252" t="s">
        <v>367</v>
      </c>
    </row>
    <row r="1461" spans="1:17">
      <c r="A1461" s="252">
        <v>214856</v>
      </c>
      <c r="B1461" s="252" t="s">
        <v>182</v>
      </c>
      <c r="C1461" s="252" t="s">
        <v>368</v>
      </c>
      <c r="D1461" s="252" t="s">
        <v>368</v>
      </c>
      <c r="E1461" s="252" t="s">
        <v>368</v>
      </c>
      <c r="F1461" s="252" t="s">
        <v>368</v>
      </c>
      <c r="G1461" s="252" t="s">
        <v>366</v>
      </c>
      <c r="H1461" s="252" t="s">
        <v>368</v>
      </c>
      <c r="I1461" s="252" t="s">
        <v>368</v>
      </c>
      <c r="J1461" s="252" t="s">
        <v>368</v>
      </c>
      <c r="K1461" s="252" t="s">
        <v>368</v>
      </c>
      <c r="L1461" s="252" t="s">
        <v>368</v>
      </c>
      <c r="M1461" s="252" t="s">
        <v>367</v>
      </c>
      <c r="N1461" s="252" t="s">
        <v>367</v>
      </c>
      <c r="O1461" s="252" t="s">
        <v>367</v>
      </c>
      <c r="P1461" s="252" t="s">
        <v>367</v>
      </c>
      <c r="Q1461" s="252" t="s">
        <v>367</v>
      </c>
    </row>
    <row r="1462" spans="1:17">
      <c r="A1462" s="252">
        <v>214745</v>
      </c>
      <c r="B1462" s="252" t="s">
        <v>182</v>
      </c>
      <c r="C1462" s="252" t="s">
        <v>368</v>
      </c>
      <c r="D1462" s="252" t="s">
        <v>368</v>
      </c>
      <c r="E1462" s="252" t="s">
        <v>368</v>
      </c>
      <c r="F1462" s="252" t="s">
        <v>368</v>
      </c>
      <c r="G1462" s="252" t="s">
        <v>366</v>
      </c>
      <c r="H1462" s="252" t="s">
        <v>368</v>
      </c>
      <c r="I1462" s="252" t="s">
        <v>368</v>
      </c>
      <c r="J1462" s="252" t="s">
        <v>368</v>
      </c>
      <c r="K1462" s="252" t="s">
        <v>368</v>
      </c>
      <c r="L1462" s="252" t="s">
        <v>368</v>
      </c>
      <c r="M1462" s="252" t="s">
        <v>367</v>
      </c>
      <c r="N1462" s="252" t="s">
        <v>367</v>
      </c>
      <c r="O1462" s="252" t="s">
        <v>367</v>
      </c>
      <c r="P1462" s="252" t="s">
        <v>367</v>
      </c>
      <c r="Q1462" s="252" t="s">
        <v>367</v>
      </c>
    </row>
    <row r="1463" spans="1:17">
      <c r="A1463" s="252">
        <v>215284</v>
      </c>
      <c r="B1463" s="252" t="s">
        <v>182</v>
      </c>
      <c r="C1463" s="252" t="s">
        <v>366</v>
      </c>
      <c r="D1463" s="252" t="s">
        <v>368</v>
      </c>
      <c r="E1463" s="252" t="s">
        <v>368</v>
      </c>
      <c r="F1463" s="252" t="s">
        <v>368</v>
      </c>
      <c r="G1463" s="252" t="s">
        <v>366</v>
      </c>
      <c r="H1463" s="252" t="s">
        <v>368</v>
      </c>
      <c r="I1463" s="252" t="s">
        <v>368</v>
      </c>
      <c r="J1463" s="252" t="s">
        <v>368</v>
      </c>
      <c r="K1463" s="252" t="s">
        <v>368</v>
      </c>
      <c r="L1463" s="252" t="s">
        <v>368</v>
      </c>
      <c r="M1463" s="252" t="s">
        <v>367</v>
      </c>
      <c r="N1463" s="252" t="s">
        <v>367</v>
      </c>
      <c r="O1463" s="252" t="s">
        <v>367</v>
      </c>
      <c r="P1463" s="252" t="s">
        <v>367</v>
      </c>
      <c r="Q1463" s="252" t="s">
        <v>367</v>
      </c>
    </row>
    <row r="1464" spans="1:17">
      <c r="A1464" s="252">
        <v>214965</v>
      </c>
      <c r="B1464" s="252" t="s">
        <v>182</v>
      </c>
      <c r="C1464" s="252" t="s">
        <v>366</v>
      </c>
      <c r="D1464" s="252" t="s">
        <v>368</v>
      </c>
      <c r="E1464" s="252" t="s">
        <v>368</v>
      </c>
      <c r="F1464" s="252" t="s">
        <v>368</v>
      </c>
      <c r="G1464" s="252" t="s">
        <v>366</v>
      </c>
      <c r="H1464" s="252" t="s">
        <v>368</v>
      </c>
      <c r="I1464" s="252" t="s">
        <v>368</v>
      </c>
      <c r="J1464" s="252" t="s">
        <v>368</v>
      </c>
      <c r="K1464" s="252" t="s">
        <v>368</v>
      </c>
      <c r="L1464" s="252" t="s">
        <v>368</v>
      </c>
      <c r="M1464" s="252" t="s">
        <v>367</v>
      </c>
      <c r="N1464" s="252" t="s">
        <v>367</v>
      </c>
      <c r="O1464" s="252" t="s">
        <v>367</v>
      </c>
      <c r="P1464" s="252" t="s">
        <v>367</v>
      </c>
      <c r="Q1464" s="252" t="s">
        <v>367</v>
      </c>
    </row>
    <row r="1465" spans="1:17">
      <c r="A1465" s="252">
        <v>215298</v>
      </c>
      <c r="B1465" s="252" t="s">
        <v>182</v>
      </c>
      <c r="C1465" s="252" t="s">
        <v>368</v>
      </c>
      <c r="D1465" s="252" t="s">
        <v>366</v>
      </c>
      <c r="E1465" s="252" t="s">
        <v>368</v>
      </c>
      <c r="F1465" s="252" t="s">
        <v>368</v>
      </c>
      <c r="G1465" s="252" t="s">
        <v>366</v>
      </c>
      <c r="H1465" s="252" t="s">
        <v>368</v>
      </c>
      <c r="I1465" s="252" t="s">
        <v>368</v>
      </c>
      <c r="J1465" s="252" t="s">
        <v>368</v>
      </c>
      <c r="K1465" s="252" t="s">
        <v>368</v>
      </c>
      <c r="L1465" s="252" t="s">
        <v>368</v>
      </c>
      <c r="M1465" s="252" t="s">
        <v>367</v>
      </c>
      <c r="N1465" s="252" t="s">
        <v>367</v>
      </c>
      <c r="O1465" s="252" t="s">
        <v>367</v>
      </c>
      <c r="P1465" s="252" t="s">
        <v>367</v>
      </c>
      <c r="Q1465" s="252" t="s">
        <v>367</v>
      </c>
    </row>
    <row r="1466" spans="1:17">
      <c r="A1466" s="252">
        <v>215049</v>
      </c>
      <c r="B1466" s="252" t="s">
        <v>182</v>
      </c>
      <c r="C1466" s="252" t="s">
        <v>368</v>
      </c>
      <c r="D1466" s="252" t="s">
        <v>366</v>
      </c>
      <c r="E1466" s="252" t="s">
        <v>368</v>
      </c>
      <c r="F1466" s="252" t="s">
        <v>368</v>
      </c>
      <c r="G1466" s="252" t="s">
        <v>366</v>
      </c>
      <c r="H1466" s="252" t="s">
        <v>368</v>
      </c>
      <c r="I1466" s="252" t="s">
        <v>368</v>
      </c>
      <c r="J1466" s="252" t="s">
        <v>368</v>
      </c>
      <c r="K1466" s="252" t="s">
        <v>368</v>
      </c>
      <c r="L1466" s="252" t="s">
        <v>368</v>
      </c>
      <c r="M1466" s="252" t="s">
        <v>367</v>
      </c>
      <c r="N1466" s="252" t="s">
        <v>367</v>
      </c>
      <c r="O1466" s="252" t="s">
        <v>367</v>
      </c>
      <c r="P1466" s="252" t="s">
        <v>367</v>
      </c>
      <c r="Q1466" s="252" t="s">
        <v>367</v>
      </c>
    </row>
    <row r="1467" spans="1:17">
      <c r="A1467" s="252">
        <v>215330</v>
      </c>
      <c r="B1467" s="252" t="s">
        <v>182</v>
      </c>
      <c r="C1467" s="252" t="s">
        <v>368</v>
      </c>
      <c r="D1467" s="252" t="s">
        <v>368</v>
      </c>
      <c r="E1467" s="252" t="s">
        <v>366</v>
      </c>
      <c r="F1467" s="252" t="s">
        <v>368</v>
      </c>
      <c r="G1467" s="252" t="s">
        <v>366</v>
      </c>
      <c r="H1467" s="252" t="s">
        <v>368</v>
      </c>
      <c r="I1467" s="252" t="s">
        <v>368</v>
      </c>
      <c r="J1467" s="252" t="s">
        <v>368</v>
      </c>
      <c r="K1467" s="252" t="s">
        <v>368</v>
      </c>
      <c r="L1467" s="252" t="s">
        <v>368</v>
      </c>
      <c r="M1467" s="252" t="s">
        <v>367</v>
      </c>
      <c r="N1467" s="252" t="s">
        <v>367</v>
      </c>
      <c r="O1467" s="252" t="s">
        <v>367</v>
      </c>
      <c r="P1467" s="252" t="s">
        <v>367</v>
      </c>
      <c r="Q1467" s="252" t="s">
        <v>367</v>
      </c>
    </row>
    <row r="1468" spans="1:17">
      <c r="A1468" s="252">
        <v>215076</v>
      </c>
      <c r="B1468" s="252" t="s">
        <v>182</v>
      </c>
      <c r="C1468" s="252" t="s">
        <v>368</v>
      </c>
      <c r="D1468" s="252" t="s">
        <v>366</v>
      </c>
      <c r="E1468" s="252" t="s">
        <v>366</v>
      </c>
      <c r="F1468" s="252" t="s">
        <v>368</v>
      </c>
      <c r="G1468" s="252" t="s">
        <v>366</v>
      </c>
      <c r="H1468" s="252" t="s">
        <v>368</v>
      </c>
      <c r="I1468" s="252" t="s">
        <v>368</v>
      </c>
      <c r="J1468" s="252" t="s">
        <v>368</v>
      </c>
      <c r="K1468" s="252" t="s">
        <v>368</v>
      </c>
      <c r="L1468" s="252" t="s">
        <v>368</v>
      </c>
      <c r="M1468" s="252" t="s">
        <v>367</v>
      </c>
      <c r="N1468" s="252" t="s">
        <v>367</v>
      </c>
      <c r="O1468" s="252" t="s">
        <v>367</v>
      </c>
      <c r="P1468" s="252" t="s">
        <v>367</v>
      </c>
      <c r="Q1468" s="252" t="s">
        <v>367</v>
      </c>
    </row>
    <row r="1469" spans="1:17">
      <c r="A1469" s="252">
        <v>214897</v>
      </c>
      <c r="B1469" s="252" t="s">
        <v>182</v>
      </c>
      <c r="C1469" s="252" t="s">
        <v>368</v>
      </c>
      <c r="D1469" s="252" t="s">
        <v>366</v>
      </c>
      <c r="E1469" s="252" t="s">
        <v>366</v>
      </c>
      <c r="F1469" s="252" t="s">
        <v>368</v>
      </c>
      <c r="G1469" s="252" t="s">
        <v>366</v>
      </c>
      <c r="H1469" s="252" t="s">
        <v>368</v>
      </c>
      <c r="I1469" s="252" t="s">
        <v>368</v>
      </c>
      <c r="J1469" s="252" t="s">
        <v>368</v>
      </c>
      <c r="K1469" s="252" t="s">
        <v>368</v>
      </c>
      <c r="L1469" s="252" t="s">
        <v>368</v>
      </c>
      <c r="M1469" s="252" t="s">
        <v>367</v>
      </c>
      <c r="N1469" s="252" t="s">
        <v>367</v>
      </c>
      <c r="O1469" s="252" t="s">
        <v>367</v>
      </c>
      <c r="P1469" s="252" t="s">
        <v>367</v>
      </c>
      <c r="Q1469" s="252" t="s">
        <v>367</v>
      </c>
    </row>
    <row r="1470" spans="1:17">
      <c r="A1470" s="252">
        <v>215206</v>
      </c>
      <c r="B1470" s="252" t="s">
        <v>182</v>
      </c>
      <c r="C1470" s="252" t="s">
        <v>366</v>
      </c>
      <c r="D1470" s="252" t="s">
        <v>366</v>
      </c>
      <c r="E1470" s="252" t="s">
        <v>368</v>
      </c>
      <c r="F1470" s="252" t="s">
        <v>366</v>
      </c>
      <c r="G1470" s="252" t="s">
        <v>366</v>
      </c>
      <c r="H1470" s="252" t="s">
        <v>368</v>
      </c>
      <c r="I1470" s="252" t="s">
        <v>368</v>
      </c>
      <c r="J1470" s="252" t="s">
        <v>368</v>
      </c>
      <c r="K1470" s="252" t="s">
        <v>368</v>
      </c>
      <c r="L1470" s="252" t="s">
        <v>368</v>
      </c>
      <c r="M1470" s="252" t="s">
        <v>367</v>
      </c>
      <c r="N1470" s="252" t="s">
        <v>367</v>
      </c>
      <c r="O1470" s="252" t="s">
        <v>367</v>
      </c>
      <c r="P1470" s="252" t="s">
        <v>367</v>
      </c>
      <c r="Q1470" s="252" t="s">
        <v>367</v>
      </c>
    </row>
    <row r="1471" spans="1:17">
      <c r="A1471" s="252">
        <v>214090</v>
      </c>
      <c r="B1471" s="252" t="s">
        <v>182</v>
      </c>
      <c r="C1471" s="252" t="s">
        <v>368</v>
      </c>
      <c r="D1471" s="252" t="s">
        <v>368</v>
      </c>
      <c r="E1471" s="252" t="s">
        <v>366</v>
      </c>
      <c r="F1471" s="252" t="s">
        <v>366</v>
      </c>
      <c r="G1471" s="252" t="s">
        <v>366</v>
      </c>
      <c r="H1471" s="252" t="s">
        <v>368</v>
      </c>
      <c r="I1471" s="252" t="s">
        <v>368</v>
      </c>
      <c r="J1471" s="252" t="s">
        <v>368</v>
      </c>
      <c r="K1471" s="252" t="s">
        <v>368</v>
      </c>
      <c r="L1471" s="252" t="s">
        <v>368</v>
      </c>
      <c r="M1471" s="252" t="s">
        <v>367</v>
      </c>
      <c r="N1471" s="252" t="s">
        <v>367</v>
      </c>
      <c r="O1471" s="252" t="s">
        <v>367</v>
      </c>
      <c r="P1471" s="252" t="s">
        <v>367</v>
      </c>
      <c r="Q1471" s="252" t="s">
        <v>367</v>
      </c>
    </row>
    <row r="1472" spans="1:17">
      <c r="A1472" s="253">
        <v>211358</v>
      </c>
      <c r="B1472" s="252" t="s">
        <v>182</v>
      </c>
      <c r="C1472" s="252" t="s">
        <v>366</v>
      </c>
      <c r="D1472" s="252" t="s">
        <v>368</v>
      </c>
      <c r="E1472" s="252" t="s">
        <v>366</v>
      </c>
      <c r="F1472" s="252" t="s">
        <v>366</v>
      </c>
      <c r="G1472" s="252" t="s">
        <v>366</v>
      </c>
      <c r="H1472" s="252" t="s">
        <v>368</v>
      </c>
      <c r="I1472" s="252" t="s">
        <v>368</v>
      </c>
      <c r="J1472" s="252" t="s">
        <v>368</v>
      </c>
      <c r="K1472" s="252" t="s">
        <v>368</v>
      </c>
      <c r="L1472" s="252" t="s">
        <v>368</v>
      </c>
      <c r="M1472" s="252" t="s">
        <v>367</v>
      </c>
      <c r="N1472" s="252" t="s">
        <v>367</v>
      </c>
      <c r="O1472" s="252" t="s">
        <v>367</v>
      </c>
      <c r="P1472" s="252" t="s">
        <v>367</v>
      </c>
      <c r="Q1472" s="252" t="s">
        <v>367</v>
      </c>
    </row>
    <row r="1473" spans="1:17">
      <c r="A1473" s="253">
        <v>211345</v>
      </c>
      <c r="B1473" s="252" t="s">
        <v>182</v>
      </c>
      <c r="C1473" s="252" t="s">
        <v>366</v>
      </c>
      <c r="D1473" s="252" t="s">
        <v>368</v>
      </c>
      <c r="E1473" s="252" t="s">
        <v>366</v>
      </c>
      <c r="F1473" s="252" t="s">
        <v>366</v>
      </c>
      <c r="G1473" s="252" t="s">
        <v>366</v>
      </c>
      <c r="H1473" s="252" t="s">
        <v>368</v>
      </c>
      <c r="I1473" s="252" t="s">
        <v>368</v>
      </c>
      <c r="J1473" s="252" t="s">
        <v>368</v>
      </c>
      <c r="K1473" s="252" t="s">
        <v>368</v>
      </c>
      <c r="L1473" s="252" t="s">
        <v>368</v>
      </c>
      <c r="M1473" s="252" t="s">
        <v>367</v>
      </c>
      <c r="N1473" s="252" t="s">
        <v>367</v>
      </c>
      <c r="O1473" s="252" t="s">
        <v>367</v>
      </c>
      <c r="P1473" s="252" t="s">
        <v>367</v>
      </c>
      <c r="Q1473" s="252" t="s">
        <v>367</v>
      </c>
    </row>
    <row r="1474" spans="1:17">
      <c r="A1474" s="252">
        <v>212908</v>
      </c>
      <c r="B1474" s="252" t="s">
        <v>182</v>
      </c>
      <c r="C1474" s="252" t="s">
        <v>368</v>
      </c>
      <c r="D1474" s="252" t="s">
        <v>366</v>
      </c>
      <c r="E1474" s="252" t="s">
        <v>366</v>
      </c>
      <c r="F1474" s="252" t="s">
        <v>366</v>
      </c>
      <c r="G1474" s="252" t="s">
        <v>366</v>
      </c>
      <c r="H1474" s="252" t="s">
        <v>368</v>
      </c>
      <c r="I1474" s="252" t="s">
        <v>368</v>
      </c>
      <c r="J1474" s="252" t="s">
        <v>368</v>
      </c>
      <c r="K1474" s="252" t="s">
        <v>368</v>
      </c>
      <c r="L1474" s="252" t="s">
        <v>368</v>
      </c>
      <c r="M1474" s="252" t="s">
        <v>367</v>
      </c>
      <c r="N1474" s="252" t="s">
        <v>367</v>
      </c>
      <c r="O1474" s="252" t="s">
        <v>367</v>
      </c>
      <c r="P1474" s="252" t="s">
        <v>367</v>
      </c>
      <c r="Q1474" s="252" t="s">
        <v>367</v>
      </c>
    </row>
    <row r="1475" spans="1:17">
      <c r="A1475" s="253">
        <v>214243</v>
      </c>
      <c r="B1475" s="252" t="s">
        <v>182</v>
      </c>
      <c r="C1475" s="252" t="s">
        <v>366</v>
      </c>
      <c r="D1475" s="252" t="s">
        <v>366</v>
      </c>
      <c r="E1475" s="252" t="s">
        <v>366</v>
      </c>
      <c r="F1475" s="252" t="s">
        <v>366</v>
      </c>
      <c r="G1475" s="252" t="s">
        <v>366</v>
      </c>
      <c r="H1475" s="252" t="s">
        <v>368</v>
      </c>
      <c r="I1475" s="252" t="s">
        <v>368</v>
      </c>
      <c r="J1475" s="252" t="s">
        <v>368</v>
      </c>
      <c r="K1475" s="252" t="s">
        <v>368</v>
      </c>
      <c r="L1475" s="252" t="s">
        <v>368</v>
      </c>
      <c r="M1475" s="252" t="s">
        <v>367</v>
      </c>
      <c r="N1475" s="252" t="s">
        <v>367</v>
      </c>
      <c r="O1475" s="252" t="s">
        <v>367</v>
      </c>
      <c r="P1475" s="252" t="s">
        <v>367</v>
      </c>
      <c r="Q1475" s="252" t="s">
        <v>367</v>
      </c>
    </row>
    <row r="1476" spans="1:17">
      <c r="A1476" s="253">
        <v>214397</v>
      </c>
      <c r="B1476" s="252" t="s">
        <v>182</v>
      </c>
      <c r="C1476" s="252" t="s">
        <v>366</v>
      </c>
      <c r="D1476" s="252" t="s">
        <v>366</v>
      </c>
      <c r="E1476" s="252" t="s">
        <v>366</v>
      </c>
      <c r="F1476" s="252" t="s">
        <v>366</v>
      </c>
      <c r="G1476" s="252" t="s">
        <v>366</v>
      </c>
      <c r="H1476" s="252" t="s">
        <v>366</v>
      </c>
      <c r="I1476" s="252" t="s">
        <v>368</v>
      </c>
      <c r="J1476" s="252" t="s">
        <v>368</v>
      </c>
      <c r="K1476" s="252" t="s">
        <v>368</v>
      </c>
      <c r="L1476" s="252" t="s">
        <v>368</v>
      </c>
      <c r="M1476" s="252" t="s">
        <v>367</v>
      </c>
      <c r="N1476" s="252" t="s">
        <v>367</v>
      </c>
      <c r="O1476" s="252" t="s">
        <v>367</v>
      </c>
      <c r="P1476" s="252" t="s">
        <v>367</v>
      </c>
      <c r="Q1476" s="252" t="s">
        <v>367</v>
      </c>
    </row>
    <row r="1477" spans="1:17">
      <c r="A1477" s="253">
        <v>213097</v>
      </c>
      <c r="B1477" s="252" t="s">
        <v>182</v>
      </c>
      <c r="C1477" s="252" t="s">
        <v>366</v>
      </c>
      <c r="D1477" s="252" t="s">
        <v>368</v>
      </c>
      <c r="E1477" s="252" t="s">
        <v>366</v>
      </c>
      <c r="F1477" s="252" t="s">
        <v>368</v>
      </c>
      <c r="G1477" s="252" t="s">
        <v>368</v>
      </c>
      <c r="H1477" s="252" t="s">
        <v>367</v>
      </c>
      <c r="I1477" s="252" t="s">
        <v>366</v>
      </c>
      <c r="J1477" s="252" t="s">
        <v>368</v>
      </c>
      <c r="K1477" s="252" t="s">
        <v>368</v>
      </c>
      <c r="L1477" s="252" t="s">
        <v>368</v>
      </c>
      <c r="M1477" s="252" t="s">
        <v>367</v>
      </c>
      <c r="N1477" s="252" t="s">
        <v>367</v>
      </c>
      <c r="O1477" s="252" t="s">
        <v>367</v>
      </c>
      <c r="P1477" s="252" t="s">
        <v>367</v>
      </c>
      <c r="Q1477" s="252" t="s">
        <v>367</v>
      </c>
    </row>
    <row r="1478" spans="1:17">
      <c r="A1478" s="252">
        <v>214640</v>
      </c>
      <c r="B1478" s="252" t="s">
        <v>182</v>
      </c>
      <c r="C1478" s="252" t="s">
        <v>368</v>
      </c>
      <c r="D1478" s="252" t="s">
        <v>368</v>
      </c>
      <c r="E1478" s="252" t="s">
        <v>368</v>
      </c>
      <c r="F1478" s="252" t="s">
        <v>368</v>
      </c>
      <c r="G1478" s="252" t="s">
        <v>368</v>
      </c>
      <c r="H1478" s="252" t="s">
        <v>368</v>
      </c>
      <c r="I1478" s="252" t="s">
        <v>366</v>
      </c>
      <c r="J1478" s="252" t="s">
        <v>368</v>
      </c>
      <c r="K1478" s="252" t="s">
        <v>368</v>
      </c>
      <c r="L1478" s="252" t="s">
        <v>368</v>
      </c>
      <c r="M1478" s="252" t="s">
        <v>367</v>
      </c>
      <c r="N1478" s="252" t="s">
        <v>367</v>
      </c>
      <c r="O1478" s="252" t="s">
        <v>367</v>
      </c>
      <c r="P1478" s="252" t="s">
        <v>367</v>
      </c>
      <c r="Q1478" s="252" t="s">
        <v>367</v>
      </c>
    </row>
    <row r="1479" spans="1:17">
      <c r="A1479" s="253">
        <v>213406</v>
      </c>
      <c r="B1479" s="252" t="s">
        <v>182</v>
      </c>
      <c r="C1479" s="252" t="s">
        <v>368</v>
      </c>
      <c r="D1479" s="252" t="s">
        <v>366</v>
      </c>
      <c r="E1479" s="252" t="s">
        <v>366</v>
      </c>
      <c r="F1479" s="252" t="s">
        <v>366</v>
      </c>
      <c r="G1479" s="252" t="s">
        <v>366</v>
      </c>
      <c r="H1479" s="252" t="s">
        <v>368</v>
      </c>
      <c r="I1479" s="252" t="s">
        <v>366</v>
      </c>
      <c r="J1479" s="252" t="s">
        <v>368</v>
      </c>
      <c r="K1479" s="252" t="s">
        <v>368</v>
      </c>
      <c r="L1479" s="252" t="s">
        <v>368</v>
      </c>
      <c r="M1479" s="252" t="s">
        <v>367</v>
      </c>
      <c r="N1479" s="252" t="s">
        <v>367</v>
      </c>
      <c r="O1479" s="252" t="s">
        <v>367</v>
      </c>
      <c r="P1479" s="252" t="s">
        <v>367</v>
      </c>
      <c r="Q1479" s="252" t="s">
        <v>367</v>
      </c>
    </row>
    <row r="1480" spans="1:17">
      <c r="A1480" s="253">
        <v>213487</v>
      </c>
      <c r="B1480" s="252" t="s">
        <v>182</v>
      </c>
      <c r="C1480" s="252" t="s">
        <v>366</v>
      </c>
      <c r="D1480" s="252" t="s">
        <v>366</v>
      </c>
      <c r="E1480" s="252" t="s">
        <v>366</v>
      </c>
      <c r="F1480" s="252" t="s">
        <v>366</v>
      </c>
      <c r="G1480" s="252" t="s">
        <v>366</v>
      </c>
      <c r="H1480" s="252" t="s">
        <v>368</v>
      </c>
      <c r="I1480" s="252" t="s">
        <v>366</v>
      </c>
      <c r="J1480" s="252" t="s">
        <v>368</v>
      </c>
      <c r="K1480" s="252" t="s">
        <v>368</v>
      </c>
      <c r="L1480" s="252" t="s">
        <v>368</v>
      </c>
      <c r="M1480" s="252" t="s">
        <v>367</v>
      </c>
      <c r="N1480" s="252" t="s">
        <v>367</v>
      </c>
      <c r="O1480" s="252" t="s">
        <v>367</v>
      </c>
      <c r="P1480" s="252" t="s">
        <v>367</v>
      </c>
      <c r="Q1480" s="252" t="s">
        <v>367</v>
      </c>
    </row>
    <row r="1481" spans="1:17">
      <c r="A1481" s="253">
        <v>214141</v>
      </c>
      <c r="B1481" s="252" t="s">
        <v>182</v>
      </c>
      <c r="C1481" s="252" t="s">
        <v>366</v>
      </c>
      <c r="D1481" s="252" t="s">
        <v>368</v>
      </c>
      <c r="E1481" s="252" t="s">
        <v>368</v>
      </c>
      <c r="F1481" s="252" t="s">
        <v>366</v>
      </c>
      <c r="G1481" s="252" t="s">
        <v>366</v>
      </c>
      <c r="H1481" s="252" t="s">
        <v>366</v>
      </c>
      <c r="I1481" s="252" t="s">
        <v>366</v>
      </c>
      <c r="J1481" s="252" t="s">
        <v>368</v>
      </c>
      <c r="K1481" s="252" t="s">
        <v>368</v>
      </c>
      <c r="L1481" s="252" t="s">
        <v>368</v>
      </c>
      <c r="M1481" s="252" t="s">
        <v>367</v>
      </c>
      <c r="N1481" s="252" t="s">
        <v>367</v>
      </c>
      <c r="O1481" s="252" t="s">
        <v>367</v>
      </c>
      <c r="P1481" s="252" t="s">
        <v>367</v>
      </c>
      <c r="Q1481" s="252" t="s">
        <v>367</v>
      </c>
    </row>
    <row r="1482" spans="1:17">
      <c r="A1482" s="253">
        <v>214312</v>
      </c>
      <c r="B1482" s="252" t="s">
        <v>182</v>
      </c>
      <c r="C1482" s="252" t="s">
        <v>366</v>
      </c>
      <c r="D1482" s="252" t="s">
        <v>366</v>
      </c>
      <c r="E1482" s="252" t="s">
        <v>366</v>
      </c>
      <c r="F1482" s="252" t="s">
        <v>366</v>
      </c>
      <c r="G1482" s="252" t="s">
        <v>368</v>
      </c>
      <c r="H1482" s="252" t="s">
        <v>367</v>
      </c>
      <c r="I1482" s="252" t="s">
        <v>367</v>
      </c>
      <c r="J1482" s="252" t="s">
        <v>366</v>
      </c>
      <c r="K1482" s="252" t="s">
        <v>368</v>
      </c>
      <c r="L1482" s="252" t="s">
        <v>368</v>
      </c>
      <c r="M1482" s="252" t="s">
        <v>367</v>
      </c>
      <c r="N1482" s="252" t="s">
        <v>367</v>
      </c>
      <c r="O1482" s="252" t="s">
        <v>367</v>
      </c>
      <c r="P1482" s="252" t="s">
        <v>367</v>
      </c>
      <c r="Q1482" s="252" t="s">
        <v>367</v>
      </c>
    </row>
    <row r="1483" spans="1:17">
      <c r="A1483" s="252">
        <v>213327</v>
      </c>
      <c r="B1483" s="252" t="s">
        <v>182</v>
      </c>
      <c r="C1483" s="252" t="s">
        <v>368</v>
      </c>
      <c r="D1483" s="252" t="s">
        <v>368</v>
      </c>
      <c r="E1483" s="252" t="s">
        <v>366</v>
      </c>
      <c r="F1483" s="252" t="s">
        <v>366</v>
      </c>
      <c r="G1483" s="252" t="s">
        <v>368</v>
      </c>
      <c r="H1483" s="252" t="s">
        <v>366</v>
      </c>
      <c r="I1483" s="252" t="s">
        <v>367</v>
      </c>
      <c r="J1483" s="252" t="s">
        <v>366</v>
      </c>
      <c r="K1483" s="252" t="s">
        <v>368</v>
      </c>
      <c r="L1483" s="252" t="s">
        <v>368</v>
      </c>
      <c r="M1483" s="252" t="s">
        <v>367</v>
      </c>
      <c r="N1483" s="252" t="s">
        <v>367</v>
      </c>
      <c r="O1483" s="252" t="s">
        <v>367</v>
      </c>
      <c r="P1483" s="252" t="s">
        <v>367</v>
      </c>
      <c r="Q1483" s="252" t="s">
        <v>367</v>
      </c>
    </row>
    <row r="1484" spans="1:17">
      <c r="A1484" s="252">
        <v>213597</v>
      </c>
      <c r="B1484" s="252" t="s">
        <v>182</v>
      </c>
      <c r="C1484" s="252" t="s">
        <v>368</v>
      </c>
      <c r="D1484" s="252" t="s">
        <v>368</v>
      </c>
      <c r="E1484" s="252" t="s">
        <v>368</v>
      </c>
      <c r="F1484" s="252" t="s">
        <v>368</v>
      </c>
      <c r="G1484" s="252" t="s">
        <v>368</v>
      </c>
      <c r="H1484" s="252" t="s">
        <v>367</v>
      </c>
      <c r="I1484" s="252" t="s">
        <v>368</v>
      </c>
      <c r="J1484" s="252" t="s">
        <v>366</v>
      </c>
      <c r="K1484" s="252" t="s">
        <v>368</v>
      </c>
      <c r="L1484" s="252" t="s">
        <v>368</v>
      </c>
      <c r="M1484" s="252" t="s">
        <v>367</v>
      </c>
      <c r="N1484" s="252" t="s">
        <v>367</v>
      </c>
      <c r="O1484" s="252" t="s">
        <v>367</v>
      </c>
      <c r="P1484" s="252" t="s">
        <v>367</v>
      </c>
      <c r="Q1484" s="252" t="s">
        <v>367</v>
      </c>
    </row>
    <row r="1485" spans="1:17">
      <c r="A1485" s="252">
        <v>214155</v>
      </c>
      <c r="B1485" s="252" t="s">
        <v>182</v>
      </c>
      <c r="C1485" s="252" t="s">
        <v>368</v>
      </c>
      <c r="D1485" s="252" t="s">
        <v>368</v>
      </c>
      <c r="E1485" s="252" t="s">
        <v>368</v>
      </c>
      <c r="F1485" s="252" t="s">
        <v>368</v>
      </c>
      <c r="G1485" s="252" t="s">
        <v>368</v>
      </c>
      <c r="H1485" s="252" t="s">
        <v>368</v>
      </c>
      <c r="I1485" s="252" t="s">
        <v>368</v>
      </c>
      <c r="J1485" s="252" t="s">
        <v>366</v>
      </c>
      <c r="K1485" s="252" t="s">
        <v>368</v>
      </c>
      <c r="L1485" s="252" t="s">
        <v>368</v>
      </c>
      <c r="M1485" s="252" t="s">
        <v>367</v>
      </c>
      <c r="N1485" s="252" t="s">
        <v>367</v>
      </c>
      <c r="O1485" s="252" t="s">
        <v>367</v>
      </c>
      <c r="P1485" s="252" t="s">
        <v>367</v>
      </c>
      <c r="Q1485" s="252" t="s">
        <v>367</v>
      </c>
    </row>
    <row r="1486" spans="1:17">
      <c r="A1486" s="253">
        <v>213876</v>
      </c>
      <c r="B1486" s="252" t="s">
        <v>182</v>
      </c>
      <c r="C1486" s="252" t="s">
        <v>366</v>
      </c>
      <c r="D1486" s="252" t="s">
        <v>368</v>
      </c>
      <c r="E1486" s="252" t="s">
        <v>366</v>
      </c>
      <c r="F1486" s="252" t="s">
        <v>366</v>
      </c>
      <c r="G1486" s="252" t="s">
        <v>368</v>
      </c>
      <c r="H1486" s="252" t="s">
        <v>368</v>
      </c>
      <c r="I1486" s="252" t="s">
        <v>368</v>
      </c>
      <c r="J1486" s="252" t="s">
        <v>366</v>
      </c>
      <c r="K1486" s="252" t="s">
        <v>368</v>
      </c>
      <c r="L1486" s="252" t="s">
        <v>368</v>
      </c>
      <c r="M1486" s="252" t="s">
        <v>367</v>
      </c>
      <c r="N1486" s="252" t="s">
        <v>367</v>
      </c>
      <c r="O1486" s="252" t="s">
        <v>367</v>
      </c>
      <c r="P1486" s="252" t="s">
        <v>367</v>
      </c>
      <c r="Q1486" s="252" t="s">
        <v>367</v>
      </c>
    </row>
    <row r="1487" spans="1:17">
      <c r="A1487" s="253">
        <v>212835</v>
      </c>
      <c r="B1487" s="252" t="s">
        <v>182</v>
      </c>
      <c r="C1487" s="252" t="s">
        <v>366</v>
      </c>
      <c r="D1487" s="252" t="s">
        <v>368</v>
      </c>
      <c r="E1487" s="252" t="s">
        <v>368</v>
      </c>
      <c r="F1487" s="252" t="s">
        <v>366</v>
      </c>
      <c r="G1487" s="252" t="s">
        <v>366</v>
      </c>
      <c r="H1487" s="252" t="s">
        <v>368</v>
      </c>
      <c r="I1487" s="252" t="s">
        <v>368</v>
      </c>
      <c r="J1487" s="252" t="s">
        <v>366</v>
      </c>
      <c r="K1487" s="252" t="s">
        <v>368</v>
      </c>
      <c r="L1487" s="252" t="s">
        <v>368</v>
      </c>
      <c r="M1487" s="252" t="s">
        <v>367</v>
      </c>
      <c r="N1487" s="252" t="s">
        <v>367</v>
      </c>
      <c r="O1487" s="252" t="s">
        <v>367</v>
      </c>
      <c r="P1487" s="252" t="s">
        <v>367</v>
      </c>
      <c r="Q1487" s="252" t="s">
        <v>367</v>
      </c>
    </row>
    <row r="1488" spans="1:17">
      <c r="A1488" s="253">
        <v>213626</v>
      </c>
      <c r="B1488" s="252" t="s">
        <v>182</v>
      </c>
      <c r="C1488" s="252" t="s">
        <v>366</v>
      </c>
      <c r="D1488" s="252" t="s">
        <v>368</v>
      </c>
      <c r="E1488" s="252" t="s">
        <v>366</v>
      </c>
      <c r="F1488" s="252" t="s">
        <v>366</v>
      </c>
      <c r="G1488" s="252" t="s">
        <v>366</v>
      </c>
      <c r="H1488" s="252" t="s">
        <v>366</v>
      </c>
      <c r="I1488" s="252" t="s">
        <v>368</v>
      </c>
      <c r="J1488" s="252" t="s">
        <v>366</v>
      </c>
      <c r="K1488" s="252" t="s">
        <v>368</v>
      </c>
      <c r="L1488" s="252" t="s">
        <v>368</v>
      </c>
      <c r="M1488" s="252" t="s">
        <v>367</v>
      </c>
      <c r="N1488" s="252" t="s">
        <v>367</v>
      </c>
      <c r="O1488" s="252" t="s">
        <v>367</v>
      </c>
      <c r="P1488" s="252" t="s">
        <v>367</v>
      </c>
      <c r="Q1488" s="252" t="s">
        <v>367</v>
      </c>
    </row>
    <row r="1489" spans="1:17">
      <c r="A1489" s="252">
        <v>213389</v>
      </c>
      <c r="B1489" s="252" t="s">
        <v>182</v>
      </c>
      <c r="C1489" s="252" t="s">
        <v>367</v>
      </c>
      <c r="D1489" s="252" t="s">
        <v>368</v>
      </c>
      <c r="E1489" s="252" t="s">
        <v>368</v>
      </c>
      <c r="F1489" s="252" t="s">
        <v>368</v>
      </c>
      <c r="G1489" s="252" t="s">
        <v>367</v>
      </c>
      <c r="H1489" s="252" t="s">
        <v>367</v>
      </c>
      <c r="I1489" s="252" t="s">
        <v>366</v>
      </c>
      <c r="J1489" s="252" t="s">
        <v>366</v>
      </c>
      <c r="K1489" s="252" t="s">
        <v>368</v>
      </c>
      <c r="L1489" s="252" t="s">
        <v>368</v>
      </c>
      <c r="M1489" s="252" t="s">
        <v>367</v>
      </c>
      <c r="N1489" s="252" t="s">
        <v>367</v>
      </c>
      <c r="O1489" s="252" t="s">
        <v>367</v>
      </c>
      <c r="P1489" s="252" t="s">
        <v>367</v>
      </c>
      <c r="Q1489" s="252" t="s">
        <v>367</v>
      </c>
    </row>
    <row r="1490" spans="1:17">
      <c r="A1490" s="253">
        <v>213729</v>
      </c>
      <c r="B1490" s="252" t="s">
        <v>182</v>
      </c>
      <c r="C1490" s="252" t="s">
        <v>366</v>
      </c>
      <c r="D1490" s="252" t="s">
        <v>366</v>
      </c>
      <c r="E1490" s="252" t="s">
        <v>366</v>
      </c>
      <c r="F1490" s="252" t="s">
        <v>368</v>
      </c>
      <c r="G1490" s="252" t="s">
        <v>367</v>
      </c>
      <c r="H1490" s="252" t="s">
        <v>367</v>
      </c>
      <c r="I1490" s="252" t="s">
        <v>366</v>
      </c>
      <c r="J1490" s="252" t="s">
        <v>366</v>
      </c>
      <c r="K1490" s="252" t="s">
        <v>368</v>
      </c>
      <c r="L1490" s="252" t="s">
        <v>368</v>
      </c>
      <c r="M1490" s="252" t="s">
        <v>367</v>
      </c>
      <c r="N1490" s="252" t="s">
        <v>367</v>
      </c>
      <c r="O1490" s="252" t="s">
        <v>367</v>
      </c>
      <c r="P1490" s="252" t="s">
        <v>367</v>
      </c>
      <c r="Q1490" s="252" t="s">
        <v>367</v>
      </c>
    </row>
    <row r="1491" spans="1:17">
      <c r="A1491" s="253">
        <v>214562</v>
      </c>
      <c r="B1491" s="252" t="s">
        <v>182</v>
      </c>
      <c r="C1491" s="252" t="s">
        <v>366</v>
      </c>
      <c r="D1491" s="252" t="s">
        <v>366</v>
      </c>
      <c r="E1491" s="252" t="s">
        <v>366</v>
      </c>
      <c r="F1491" s="252" t="s">
        <v>366</v>
      </c>
      <c r="G1491" s="252" t="s">
        <v>368</v>
      </c>
      <c r="H1491" s="252" t="s">
        <v>367</v>
      </c>
      <c r="I1491" s="252" t="s">
        <v>366</v>
      </c>
      <c r="J1491" s="252" t="s">
        <v>366</v>
      </c>
      <c r="K1491" s="252" t="s">
        <v>368</v>
      </c>
      <c r="L1491" s="252" t="s">
        <v>368</v>
      </c>
      <c r="M1491" s="252" t="s">
        <v>367</v>
      </c>
      <c r="N1491" s="252" t="s">
        <v>367</v>
      </c>
      <c r="O1491" s="252" t="s">
        <v>367</v>
      </c>
      <c r="P1491" s="252" t="s">
        <v>367</v>
      </c>
      <c r="Q1491" s="252" t="s">
        <v>367</v>
      </c>
    </row>
    <row r="1492" spans="1:17">
      <c r="A1492" s="253">
        <v>213816</v>
      </c>
      <c r="B1492" s="252" t="s">
        <v>182</v>
      </c>
      <c r="C1492" s="252" t="s">
        <v>366</v>
      </c>
      <c r="D1492" s="252" t="s">
        <v>368</v>
      </c>
      <c r="E1492" s="252" t="s">
        <v>366</v>
      </c>
      <c r="F1492" s="252" t="s">
        <v>366</v>
      </c>
      <c r="G1492" s="252" t="s">
        <v>366</v>
      </c>
      <c r="H1492" s="252" t="s">
        <v>368</v>
      </c>
      <c r="I1492" s="252" t="s">
        <v>366</v>
      </c>
      <c r="J1492" s="252" t="s">
        <v>366</v>
      </c>
      <c r="K1492" s="252" t="s">
        <v>368</v>
      </c>
      <c r="L1492" s="252" t="s">
        <v>368</v>
      </c>
      <c r="M1492" s="252" t="s">
        <v>367</v>
      </c>
      <c r="N1492" s="252" t="s">
        <v>367</v>
      </c>
      <c r="O1492" s="252" t="s">
        <v>367</v>
      </c>
      <c r="P1492" s="252" t="s">
        <v>367</v>
      </c>
      <c r="Q1492" s="252" t="s">
        <v>367</v>
      </c>
    </row>
    <row r="1493" spans="1:17">
      <c r="A1493" s="253">
        <v>213535</v>
      </c>
      <c r="B1493" s="252" t="s">
        <v>182</v>
      </c>
      <c r="C1493" s="252" t="s">
        <v>366</v>
      </c>
      <c r="D1493" s="252" t="s">
        <v>368</v>
      </c>
      <c r="E1493" s="252" t="s">
        <v>366</v>
      </c>
      <c r="F1493" s="252" t="s">
        <v>366</v>
      </c>
      <c r="G1493" s="252" t="s">
        <v>366</v>
      </c>
      <c r="H1493" s="252" t="s">
        <v>368</v>
      </c>
      <c r="I1493" s="252" t="s">
        <v>366</v>
      </c>
      <c r="J1493" s="252" t="s">
        <v>366</v>
      </c>
      <c r="K1493" s="252" t="s">
        <v>368</v>
      </c>
      <c r="L1493" s="252" t="s">
        <v>368</v>
      </c>
      <c r="M1493" s="252" t="s">
        <v>367</v>
      </c>
      <c r="N1493" s="252" t="s">
        <v>367</v>
      </c>
      <c r="O1493" s="252" t="s">
        <v>367</v>
      </c>
      <c r="P1493" s="252" t="s">
        <v>367</v>
      </c>
      <c r="Q1493" s="252" t="s">
        <v>367</v>
      </c>
    </row>
    <row r="1494" spans="1:17">
      <c r="A1494" s="253">
        <v>212645</v>
      </c>
      <c r="B1494" s="252" t="s">
        <v>182</v>
      </c>
      <c r="C1494" s="252" t="s">
        <v>368</v>
      </c>
      <c r="D1494" s="252" t="s">
        <v>366</v>
      </c>
      <c r="E1494" s="252" t="s">
        <v>366</v>
      </c>
      <c r="F1494" s="252" t="s">
        <v>366</v>
      </c>
      <c r="G1494" s="252" t="s">
        <v>366</v>
      </c>
      <c r="H1494" s="252" t="s">
        <v>368</v>
      </c>
      <c r="I1494" s="252" t="s">
        <v>366</v>
      </c>
      <c r="J1494" s="252" t="s">
        <v>366</v>
      </c>
      <c r="K1494" s="252" t="s">
        <v>368</v>
      </c>
      <c r="L1494" s="252" t="s">
        <v>368</v>
      </c>
      <c r="M1494" s="252" t="s">
        <v>367</v>
      </c>
      <c r="N1494" s="252" t="s">
        <v>367</v>
      </c>
      <c r="O1494" s="252" t="s">
        <v>367</v>
      </c>
      <c r="P1494" s="252" t="s">
        <v>367</v>
      </c>
      <c r="Q1494" s="252" t="s">
        <v>367</v>
      </c>
    </row>
    <row r="1495" spans="1:17">
      <c r="A1495" s="253">
        <v>213780</v>
      </c>
      <c r="B1495" s="252" t="s">
        <v>182</v>
      </c>
      <c r="C1495" s="252" t="s">
        <v>366</v>
      </c>
      <c r="D1495" s="252" t="s">
        <v>366</v>
      </c>
      <c r="E1495" s="252" t="s">
        <v>366</v>
      </c>
      <c r="F1495" s="252" t="s">
        <v>366</v>
      </c>
      <c r="G1495" s="252" t="s">
        <v>366</v>
      </c>
      <c r="H1495" s="252" t="s">
        <v>368</v>
      </c>
      <c r="I1495" s="252" t="s">
        <v>366</v>
      </c>
      <c r="J1495" s="252" t="s">
        <v>366</v>
      </c>
      <c r="K1495" s="252" t="s">
        <v>368</v>
      </c>
      <c r="L1495" s="252" t="s">
        <v>368</v>
      </c>
      <c r="M1495" s="252" t="s">
        <v>367</v>
      </c>
      <c r="N1495" s="252" t="s">
        <v>367</v>
      </c>
      <c r="O1495" s="252" t="s">
        <v>367</v>
      </c>
      <c r="P1495" s="252" t="s">
        <v>367</v>
      </c>
      <c r="Q1495" s="252" t="s">
        <v>367</v>
      </c>
    </row>
    <row r="1496" spans="1:17">
      <c r="A1496" s="252">
        <v>212931</v>
      </c>
      <c r="B1496" s="252" t="s">
        <v>182</v>
      </c>
      <c r="C1496" s="252" t="s">
        <v>367</v>
      </c>
      <c r="D1496" s="252" t="s">
        <v>368</v>
      </c>
      <c r="E1496" s="252" t="s">
        <v>368</v>
      </c>
      <c r="F1496" s="252" t="s">
        <v>366</v>
      </c>
      <c r="G1496" s="252" t="s">
        <v>366</v>
      </c>
      <c r="H1496" s="252" t="s">
        <v>366</v>
      </c>
      <c r="I1496" s="252" t="s">
        <v>366</v>
      </c>
      <c r="J1496" s="252" t="s">
        <v>366</v>
      </c>
      <c r="K1496" s="252" t="s">
        <v>368</v>
      </c>
      <c r="L1496" s="252" t="s">
        <v>368</v>
      </c>
      <c r="M1496" s="252" t="s">
        <v>367</v>
      </c>
      <c r="N1496" s="252" t="s">
        <v>367</v>
      </c>
      <c r="O1496" s="252" t="s">
        <v>367</v>
      </c>
      <c r="P1496" s="252" t="s">
        <v>367</v>
      </c>
      <c r="Q1496" s="252" t="s">
        <v>367</v>
      </c>
    </row>
    <row r="1497" spans="1:17">
      <c r="A1497" s="253">
        <v>214071</v>
      </c>
      <c r="B1497" s="252" t="s">
        <v>182</v>
      </c>
      <c r="C1497" s="252" t="s">
        <v>366</v>
      </c>
      <c r="D1497" s="252" t="s">
        <v>366</v>
      </c>
      <c r="E1497" s="252" t="s">
        <v>366</v>
      </c>
      <c r="F1497" s="252" t="s">
        <v>366</v>
      </c>
      <c r="G1497" s="252" t="s">
        <v>368</v>
      </c>
      <c r="H1497" s="252" t="s">
        <v>368</v>
      </c>
      <c r="I1497" s="252" t="s">
        <v>368</v>
      </c>
      <c r="J1497" s="252" t="s">
        <v>367</v>
      </c>
      <c r="K1497" s="252" t="s">
        <v>366</v>
      </c>
      <c r="L1497" s="252" t="s">
        <v>368</v>
      </c>
      <c r="M1497" s="252" t="s">
        <v>367</v>
      </c>
      <c r="N1497" s="252" t="s">
        <v>367</v>
      </c>
      <c r="O1497" s="252" t="s">
        <v>367</v>
      </c>
      <c r="P1497" s="252" t="s">
        <v>367</v>
      </c>
      <c r="Q1497" s="252" t="s">
        <v>367</v>
      </c>
    </row>
    <row r="1498" spans="1:17">
      <c r="A1498" s="253">
        <v>213919</v>
      </c>
      <c r="B1498" s="252" t="s">
        <v>182</v>
      </c>
      <c r="C1498" s="252" t="s">
        <v>366</v>
      </c>
      <c r="D1498" s="252" t="s">
        <v>366</v>
      </c>
      <c r="E1498" s="252" t="s">
        <v>366</v>
      </c>
      <c r="F1498" s="252" t="s">
        <v>368</v>
      </c>
      <c r="G1498" s="252" t="s">
        <v>366</v>
      </c>
      <c r="H1498" s="252" t="s">
        <v>368</v>
      </c>
      <c r="I1498" s="252" t="s">
        <v>368</v>
      </c>
      <c r="J1498" s="252" t="s">
        <v>367</v>
      </c>
      <c r="K1498" s="252" t="s">
        <v>366</v>
      </c>
      <c r="L1498" s="252" t="s">
        <v>368</v>
      </c>
      <c r="M1498" s="252" t="s">
        <v>367</v>
      </c>
      <c r="N1498" s="252" t="s">
        <v>367</v>
      </c>
      <c r="O1498" s="252" t="s">
        <v>367</v>
      </c>
      <c r="P1498" s="252" t="s">
        <v>367</v>
      </c>
      <c r="Q1498" s="252" t="s">
        <v>367</v>
      </c>
    </row>
    <row r="1499" spans="1:17">
      <c r="A1499" s="253">
        <v>213287</v>
      </c>
      <c r="B1499" s="252" t="s">
        <v>182</v>
      </c>
      <c r="C1499" s="252" t="s">
        <v>366</v>
      </c>
      <c r="D1499" s="252" t="s">
        <v>368</v>
      </c>
      <c r="E1499" s="252" t="s">
        <v>366</v>
      </c>
      <c r="F1499" s="252" t="s">
        <v>366</v>
      </c>
      <c r="G1499" s="252" t="s">
        <v>368</v>
      </c>
      <c r="H1499" s="252" t="s">
        <v>366</v>
      </c>
      <c r="I1499" s="252" t="s">
        <v>366</v>
      </c>
      <c r="J1499" s="252" t="s">
        <v>367</v>
      </c>
      <c r="K1499" s="252" t="s">
        <v>366</v>
      </c>
      <c r="L1499" s="252" t="s">
        <v>368</v>
      </c>
      <c r="M1499" s="252" t="s">
        <v>367</v>
      </c>
      <c r="N1499" s="252" t="s">
        <v>367</v>
      </c>
      <c r="O1499" s="252" t="s">
        <v>367</v>
      </c>
      <c r="P1499" s="252" t="s">
        <v>367</v>
      </c>
      <c r="Q1499" s="252" t="s">
        <v>367</v>
      </c>
    </row>
    <row r="1500" spans="1:17">
      <c r="A1500" s="252">
        <v>213544</v>
      </c>
      <c r="B1500" s="252" t="s">
        <v>182</v>
      </c>
      <c r="C1500" s="252" t="s">
        <v>368</v>
      </c>
      <c r="D1500" s="252" t="s">
        <v>366</v>
      </c>
      <c r="E1500" s="252" t="s">
        <v>366</v>
      </c>
      <c r="F1500" s="252" t="s">
        <v>367</v>
      </c>
      <c r="G1500" s="252" t="s">
        <v>368</v>
      </c>
      <c r="H1500" s="252" t="s">
        <v>368</v>
      </c>
      <c r="I1500" s="252" t="s">
        <v>367</v>
      </c>
      <c r="J1500" s="252" t="s">
        <v>368</v>
      </c>
      <c r="K1500" s="252" t="s">
        <v>366</v>
      </c>
      <c r="L1500" s="252" t="s">
        <v>368</v>
      </c>
      <c r="M1500" s="252" t="s">
        <v>367</v>
      </c>
      <c r="N1500" s="252" t="s">
        <v>367</v>
      </c>
      <c r="O1500" s="252" t="s">
        <v>367</v>
      </c>
      <c r="P1500" s="252" t="s">
        <v>367</v>
      </c>
      <c r="Q1500" s="252" t="s">
        <v>367</v>
      </c>
    </row>
    <row r="1501" spans="1:17">
      <c r="A1501" s="252">
        <v>211297</v>
      </c>
      <c r="B1501" s="252" t="s">
        <v>182</v>
      </c>
      <c r="C1501" s="252" t="s">
        <v>368</v>
      </c>
      <c r="D1501" s="252" t="s">
        <v>366</v>
      </c>
      <c r="E1501" s="252" t="s">
        <v>368</v>
      </c>
      <c r="F1501" s="252" t="s">
        <v>366</v>
      </c>
      <c r="G1501" s="252" t="s">
        <v>367</v>
      </c>
      <c r="H1501" s="252" t="s">
        <v>367</v>
      </c>
      <c r="I1501" s="252" t="s">
        <v>368</v>
      </c>
      <c r="J1501" s="252" t="s">
        <v>368</v>
      </c>
      <c r="K1501" s="252" t="s">
        <v>366</v>
      </c>
      <c r="L1501" s="252" t="s">
        <v>368</v>
      </c>
      <c r="M1501" s="252" t="s">
        <v>367</v>
      </c>
      <c r="N1501" s="252" t="s">
        <v>367</v>
      </c>
      <c r="O1501" s="252" t="s">
        <v>367</v>
      </c>
      <c r="P1501" s="252" t="s">
        <v>367</v>
      </c>
      <c r="Q1501" s="252" t="s">
        <v>367</v>
      </c>
    </row>
    <row r="1502" spans="1:17">
      <c r="A1502" s="252">
        <v>212186</v>
      </c>
      <c r="B1502" s="252" t="s">
        <v>182</v>
      </c>
      <c r="C1502" s="252" t="s">
        <v>368</v>
      </c>
      <c r="D1502" s="252" t="s">
        <v>366</v>
      </c>
      <c r="E1502" s="252" t="s">
        <v>366</v>
      </c>
      <c r="F1502" s="252" t="s">
        <v>366</v>
      </c>
      <c r="G1502" s="252" t="s">
        <v>367</v>
      </c>
      <c r="H1502" s="252" t="s">
        <v>367</v>
      </c>
      <c r="I1502" s="252" t="s">
        <v>368</v>
      </c>
      <c r="J1502" s="252" t="s">
        <v>368</v>
      </c>
      <c r="K1502" s="252" t="s">
        <v>366</v>
      </c>
      <c r="L1502" s="252" t="s">
        <v>368</v>
      </c>
      <c r="M1502" s="252" t="s">
        <v>367</v>
      </c>
      <c r="N1502" s="252" t="s">
        <v>367</v>
      </c>
      <c r="O1502" s="252" t="s">
        <v>367</v>
      </c>
      <c r="P1502" s="252" t="s">
        <v>367</v>
      </c>
      <c r="Q1502" s="252" t="s">
        <v>367</v>
      </c>
    </row>
    <row r="1503" spans="1:17">
      <c r="A1503" s="253">
        <v>213835</v>
      </c>
      <c r="B1503" s="252" t="s">
        <v>182</v>
      </c>
      <c r="C1503" s="252" t="s">
        <v>366</v>
      </c>
      <c r="D1503" s="252" t="s">
        <v>368</v>
      </c>
      <c r="E1503" s="252" t="s">
        <v>366</v>
      </c>
      <c r="F1503" s="252" t="s">
        <v>368</v>
      </c>
      <c r="G1503" s="252" t="s">
        <v>367</v>
      </c>
      <c r="H1503" s="252" t="s">
        <v>368</v>
      </c>
      <c r="I1503" s="252" t="s">
        <v>368</v>
      </c>
      <c r="J1503" s="252" t="s">
        <v>368</v>
      </c>
      <c r="K1503" s="252" t="s">
        <v>366</v>
      </c>
      <c r="L1503" s="252" t="s">
        <v>368</v>
      </c>
      <c r="M1503" s="252" t="s">
        <v>367</v>
      </c>
      <c r="N1503" s="252" t="s">
        <v>367</v>
      </c>
      <c r="O1503" s="252" t="s">
        <v>367</v>
      </c>
      <c r="P1503" s="252" t="s">
        <v>367</v>
      </c>
      <c r="Q1503" s="252" t="s">
        <v>367</v>
      </c>
    </row>
    <row r="1504" spans="1:17">
      <c r="A1504" s="253">
        <v>213978</v>
      </c>
      <c r="B1504" s="252" t="s">
        <v>182</v>
      </c>
      <c r="C1504" s="252" t="s">
        <v>366</v>
      </c>
      <c r="D1504" s="252" t="s">
        <v>366</v>
      </c>
      <c r="E1504" s="252" t="s">
        <v>366</v>
      </c>
      <c r="F1504" s="252" t="s">
        <v>368</v>
      </c>
      <c r="G1504" s="252" t="s">
        <v>367</v>
      </c>
      <c r="H1504" s="252" t="s">
        <v>368</v>
      </c>
      <c r="I1504" s="252" t="s">
        <v>368</v>
      </c>
      <c r="J1504" s="252" t="s">
        <v>368</v>
      </c>
      <c r="K1504" s="252" t="s">
        <v>366</v>
      </c>
      <c r="L1504" s="252" t="s">
        <v>368</v>
      </c>
      <c r="M1504" s="252" t="s">
        <v>367</v>
      </c>
      <c r="N1504" s="252" t="s">
        <v>367</v>
      </c>
      <c r="O1504" s="252" t="s">
        <v>367</v>
      </c>
      <c r="P1504" s="252" t="s">
        <v>367</v>
      </c>
      <c r="Q1504" s="252" t="s">
        <v>367</v>
      </c>
    </row>
    <row r="1505" spans="1:17">
      <c r="A1505" s="252">
        <v>213576</v>
      </c>
      <c r="B1505" s="252" t="s">
        <v>182</v>
      </c>
      <c r="C1505" s="252" t="s">
        <v>368</v>
      </c>
      <c r="D1505" s="252" t="s">
        <v>366</v>
      </c>
      <c r="E1505" s="252" t="s">
        <v>366</v>
      </c>
      <c r="F1505" s="252" t="s">
        <v>368</v>
      </c>
      <c r="G1505" s="252" t="s">
        <v>368</v>
      </c>
      <c r="H1505" s="252" t="s">
        <v>368</v>
      </c>
      <c r="I1505" s="252" t="s">
        <v>368</v>
      </c>
      <c r="J1505" s="252" t="s">
        <v>368</v>
      </c>
      <c r="K1505" s="252" t="s">
        <v>366</v>
      </c>
      <c r="L1505" s="252" t="s">
        <v>368</v>
      </c>
      <c r="M1505" s="252" t="s">
        <v>367</v>
      </c>
      <c r="N1505" s="252" t="s">
        <v>367</v>
      </c>
      <c r="O1505" s="252" t="s">
        <v>367</v>
      </c>
      <c r="P1505" s="252" t="s">
        <v>367</v>
      </c>
      <c r="Q1505" s="252" t="s">
        <v>367</v>
      </c>
    </row>
    <row r="1506" spans="1:17">
      <c r="A1506" s="253">
        <v>214497</v>
      </c>
      <c r="B1506" s="252" t="s">
        <v>182</v>
      </c>
      <c r="C1506" s="252" t="s">
        <v>366</v>
      </c>
      <c r="D1506" s="252" t="s">
        <v>366</v>
      </c>
      <c r="E1506" s="252" t="s">
        <v>366</v>
      </c>
      <c r="F1506" s="252" t="s">
        <v>368</v>
      </c>
      <c r="G1506" s="252" t="s">
        <v>368</v>
      </c>
      <c r="H1506" s="252" t="s">
        <v>368</v>
      </c>
      <c r="I1506" s="252" t="s">
        <v>368</v>
      </c>
      <c r="J1506" s="252" t="s">
        <v>368</v>
      </c>
      <c r="K1506" s="252" t="s">
        <v>366</v>
      </c>
      <c r="L1506" s="252" t="s">
        <v>368</v>
      </c>
      <c r="M1506" s="252" t="s">
        <v>367</v>
      </c>
      <c r="N1506" s="252" t="s">
        <v>367</v>
      </c>
      <c r="O1506" s="252" t="s">
        <v>367</v>
      </c>
      <c r="P1506" s="252" t="s">
        <v>367</v>
      </c>
      <c r="Q1506" s="252" t="s">
        <v>367</v>
      </c>
    </row>
    <row r="1507" spans="1:17">
      <c r="A1507" s="253">
        <v>214511</v>
      </c>
      <c r="B1507" s="252" t="s">
        <v>182</v>
      </c>
      <c r="C1507" s="252" t="s">
        <v>366</v>
      </c>
      <c r="D1507" s="252" t="s">
        <v>366</v>
      </c>
      <c r="E1507" s="252" t="s">
        <v>366</v>
      </c>
      <c r="F1507" s="252" t="s">
        <v>366</v>
      </c>
      <c r="G1507" s="252" t="s">
        <v>368</v>
      </c>
      <c r="H1507" s="252" t="s">
        <v>368</v>
      </c>
      <c r="I1507" s="252" t="s">
        <v>368</v>
      </c>
      <c r="J1507" s="252" t="s">
        <v>368</v>
      </c>
      <c r="K1507" s="252" t="s">
        <v>366</v>
      </c>
      <c r="L1507" s="252" t="s">
        <v>368</v>
      </c>
      <c r="M1507" s="252" t="s">
        <v>367</v>
      </c>
      <c r="N1507" s="252" t="s">
        <v>367</v>
      </c>
      <c r="O1507" s="252" t="s">
        <v>367</v>
      </c>
      <c r="P1507" s="252" t="s">
        <v>367</v>
      </c>
      <c r="Q1507" s="252" t="s">
        <v>367</v>
      </c>
    </row>
    <row r="1508" spans="1:17">
      <c r="A1508" s="253">
        <v>213336</v>
      </c>
      <c r="B1508" s="252" t="s">
        <v>182</v>
      </c>
      <c r="C1508" s="252" t="s">
        <v>366</v>
      </c>
      <c r="D1508" s="252" t="s">
        <v>368</v>
      </c>
      <c r="E1508" s="252" t="s">
        <v>366</v>
      </c>
      <c r="F1508" s="252" t="s">
        <v>366</v>
      </c>
      <c r="G1508" s="252" t="s">
        <v>366</v>
      </c>
      <c r="H1508" s="252" t="s">
        <v>368</v>
      </c>
      <c r="I1508" s="252" t="s">
        <v>368</v>
      </c>
      <c r="J1508" s="252" t="s">
        <v>368</v>
      </c>
      <c r="K1508" s="252" t="s">
        <v>366</v>
      </c>
      <c r="L1508" s="252" t="s">
        <v>368</v>
      </c>
      <c r="M1508" s="252" t="s">
        <v>367</v>
      </c>
      <c r="N1508" s="252" t="s">
        <v>367</v>
      </c>
      <c r="O1508" s="252" t="s">
        <v>367</v>
      </c>
      <c r="P1508" s="252" t="s">
        <v>367</v>
      </c>
      <c r="Q1508" s="252" t="s">
        <v>367</v>
      </c>
    </row>
    <row r="1509" spans="1:17">
      <c r="A1509" s="253">
        <v>211606</v>
      </c>
      <c r="B1509" s="252" t="s">
        <v>182</v>
      </c>
      <c r="C1509" s="252" t="s">
        <v>366</v>
      </c>
      <c r="D1509" s="252" t="s">
        <v>366</v>
      </c>
      <c r="E1509" s="252" t="s">
        <v>366</v>
      </c>
      <c r="F1509" s="252" t="s">
        <v>366</v>
      </c>
      <c r="G1509" s="252" t="s">
        <v>366</v>
      </c>
      <c r="H1509" s="252" t="s">
        <v>366</v>
      </c>
      <c r="I1509" s="252" t="s">
        <v>368</v>
      </c>
      <c r="J1509" s="252" t="s">
        <v>368</v>
      </c>
      <c r="K1509" s="252" t="s">
        <v>366</v>
      </c>
      <c r="L1509" s="252" t="s">
        <v>368</v>
      </c>
      <c r="M1509" s="252" t="s">
        <v>367</v>
      </c>
      <c r="N1509" s="252" t="s">
        <v>367</v>
      </c>
      <c r="O1509" s="252" t="s">
        <v>367</v>
      </c>
      <c r="P1509" s="252" t="s">
        <v>367</v>
      </c>
      <c r="Q1509" s="252" t="s">
        <v>367</v>
      </c>
    </row>
    <row r="1510" spans="1:17">
      <c r="A1510" s="253">
        <v>214351</v>
      </c>
      <c r="B1510" s="252" t="s">
        <v>182</v>
      </c>
      <c r="C1510" s="252" t="s">
        <v>366</v>
      </c>
      <c r="D1510" s="252" t="s">
        <v>366</v>
      </c>
      <c r="E1510" s="252" t="s">
        <v>368</v>
      </c>
      <c r="F1510" s="252" t="s">
        <v>368</v>
      </c>
      <c r="G1510" s="252" t="s">
        <v>368</v>
      </c>
      <c r="H1510" s="252" t="s">
        <v>366</v>
      </c>
      <c r="I1510" s="252" t="s">
        <v>366</v>
      </c>
      <c r="J1510" s="252" t="s">
        <v>368</v>
      </c>
      <c r="K1510" s="252" t="s">
        <v>366</v>
      </c>
      <c r="L1510" s="252" t="s">
        <v>368</v>
      </c>
      <c r="M1510" s="252" t="s">
        <v>367</v>
      </c>
      <c r="N1510" s="252" t="s">
        <v>367</v>
      </c>
      <c r="O1510" s="252" t="s">
        <v>367</v>
      </c>
      <c r="P1510" s="252" t="s">
        <v>367</v>
      </c>
      <c r="Q1510" s="252" t="s">
        <v>367</v>
      </c>
    </row>
    <row r="1511" spans="1:17">
      <c r="A1511" s="253">
        <v>213852</v>
      </c>
      <c r="B1511" s="252" t="s">
        <v>182</v>
      </c>
      <c r="C1511" s="252" t="s">
        <v>366</v>
      </c>
      <c r="D1511" s="252" t="s">
        <v>368</v>
      </c>
      <c r="E1511" s="252" t="s">
        <v>366</v>
      </c>
      <c r="F1511" s="252" t="s">
        <v>366</v>
      </c>
      <c r="G1511" s="252" t="s">
        <v>368</v>
      </c>
      <c r="H1511" s="252" t="s">
        <v>366</v>
      </c>
      <c r="I1511" s="252" t="s">
        <v>366</v>
      </c>
      <c r="J1511" s="252" t="s">
        <v>368</v>
      </c>
      <c r="K1511" s="252" t="s">
        <v>366</v>
      </c>
      <c r="L1511" s="252" t="s">
        <v>368</v>
      </c>
      <c r="M1511" s="252" t="s">
        <v>367</v>
      </c>
      <c r="N1511" s="252" t="s">
        <v>367</v>
      </c>
      <c r="O1511" s="252" t="s">
        <v>367</v>
      </c>
      <c r="P1511" s="252" t="s">
        <v>367</v>
      </c>
      <c r="Q1511" s="252" t="s">
        <v>367</v>
      </c>
    </row>
    <row r="1512" spans="1:17">
      <c r="A1512" s="252">
        <v>212934</v>
      </c>
      <c r="B1512" s="252" t="s">
        <v>182</v>
      </c>
      <c r="C1512" s="252" t="s">
        <v>368</v>
      </c>
      <c r="D1512" s="252" t="s">
        <v>368</v>
      </c>
      <c r="E1512" s="252" t="s">
        <v>368</v>
      </c>
      <c r="F1512" s="252" t="s">
        <v>368</v>
      </c>
      <c r="G1512" s="252" t="s">
        <v>367</v>
      </c>
      <c r="H1512" s="252" t="s">
        <v>367</v>
      </c>
      <c r="I1512" s="252" t="s">
        <v>368</v>
      </c>
      <c r="J1512" s="252" t="s">
        <v>366</v>
      </c>
      <c r="K1512" s="252" t="s">
        <v>366</v>
      </c>
      <c r="L1512" s="252" t="s">
        <v>368</v>
      </c>
      <c r="M1512" s="252" t="s">
        <v>367</v>
      </c>
      <c r="N1512" s="252" t="s">
        <v>367</v>
      </c>
      <c r="O1512" s="252" t="s">
        <v>367</v>
      </c>
      <c r="P1512" s="252" t="s">
        <v>367</v>
      </c>
      <c r="Q1512" s="252" t="s">
        <v>367</v>
      </c>
    </row>
    <row r="1513" spans="1:17">
      <c r="A1513" s="253">
        <v>213421</v>
      </c>
      <c r="B1513" s="252" t="s">
        <v>182</v>
      </c>
      <c r="C1513" s="252" t="s">
        <v>366</v>
      </c>
      <c r="D1513" s="252" t="s">
        <v>368</v>
      </c>
      <c r="E1513" s="252" t="s">
        <v>366</v>
      </c>
      <c r="F1513" s="252" t="s">
        <v>366</v>
      </c>
      <c r="G1513" s="252" t="s">
        <v>367</v>
      </c>
      <c r="H1513" s="252" t="s">
        <v>367</v>
      </c>
      <c r="I1513" s="252" t="s">
        <v>368</v>
      </c>
      <c r="J1513" s="252" t="s">
        <v>366</v>
      </c>
      <c r="K1513" s="252" t="s">
        <v>366</v>
      </c>
      <c r="L1513" s="252" t="s">
        <v>368</v>
      </c>
      <c r="M1513" s="252" t="s">
        <v>367</v>
      </c>
      <c r="N1513" s="252" t="s">
        <v>367</v>
      </c>
      <c r="O1513" s="252" t="s">
        <v>367</v>
      </c>
      <c r="P1513" s="252" t="s">
        <v>367</v>
      </c>
      <c r="Q1513" s="252" t="s">
        <v>367</v>
      </c>
    </row>
    <row r="1514" spans="1:17">
      <c r="A1514" s="252">
        <v>213338</v>
      </c>
      <c r="B1514" s="252" t="s">
        <v>182</v>
      </c>
      <c r="C1514" s="252" t="s">
        <v>367</v>
      </c>
      <c r="D1514" s="252" t="s">
        <v>366</v>
      </c>
      <c r="E1514" s="252" t="s">
        <v>366</v>
      </c>
      <c r="F1514" s="252" t="s">
        <v>366</v>
      </c>
      <c r="G1514" s="252" t="s">
        <v>367</v>
      </c>
      <c r="H1514" s="252" t="s">
        <v>368</v>
      </c>
      <c r="I1514" s="252" t="s">
        <v>368</v>
      </c>
      <c r="J1514" s="252" t="s">
        <v>366</v>
      </c>
      <c r="K1514" s="252" t="s">
        <v>366</v>
      </c>
      <c r="L1514" s="252" t="s">
        <v>368</v>
      </c>
      <c r="M1514" s="252" t="s">
        <v>367</v>
      </c>
      <c r="N1514" s="252" t="s">
        <v>367</v>
      </c>
      <c r="O1514" s="252" t="s">
        <v>367</v>
      </c>
      <c r="P1514" s="252" t="s">
        <v>367</v>
      </c>
      <c r="Q1514" s="252" t="s">
        <v>367</v>
      </c>
    </row>
    <row r="1515" spans="1:17">
      <c r="A1515" s="252">
        <v>213428</v>
      </c>
      <c r="B1515" s="252" t="s">
        <v>182</v>
      </c>
      <c r="C1515" s="252" t="s">
        <v>368</v>
      </c>
      <c r="D1515" s="252" t="s">
        <v>366</v>
      </c>
      <c r="E1515" s="252" t="s">
        <v>366</v>
      </c>
      <c r="F1515" s="252" t="s">
        <v>368</v>
      </c>
      <c r="G1515" s="252" t="s">
        <v>368</v>
      </c>
      <c r="H1515" s="252" t="s">
        <v>368</v>
      </c>
      <c r="I1515" s="252" t="s">
        <v>368</v>
      </c>
      <c r="J1515" s="252" t="s">
        <v>366</v>
      </c>
      <c r="K1515" s="252" t="s">
        <v>366</v>
      </c>
      <c r="L1515" s="252" t="s">
        <v>368</v>
      </c>
      <c r="M1515" s="252" t="s">
        <v>367</v>
      </c>
      <c r="N1515" s="252" t="s">
        <v>367</v>
      </c>
      <c r="O1515" s="252" t="s">
        <v>367</v>
      </c>
      <c r="P1515" s="252" t="s">
        <v>367</v>
      </c>
      <c r="Q1515" s="252" t="s">
        <v>367</v>
      </c>
    </row>
    <row r="1516" spans="1:17">
      <c r="A1516" s="252">
        <v>213236</v>
      </c>
      <c r="B1516" s="252" t="s">
        <v>182</v>
      </c>
      <c r="C1516" s="252" t="s">
        <v>368</v>
      </c>
      <c r="D1516" s="252" t="s">
        <v>368</v>
      </c>
      <c r="E1516" s="252" t="s">
        <v>366</v>
      </c>
      <c r="F1516" s="252" t="s">
        <v>366</v>
      </c>
      <c r="G1516" s="252" t="s">
        <v>368</v>
      </c>
      <c r="H1516" s="252" t="s">
        <v>368</v>
      </c>
      <c r="I1516" s="252" t="s">
        <v>368</v>
      </c>
      <c r="J1516" s="252" t="s">
        <v>366</v>
      </c>
      <c r="K1516" s="252" t="s">
        <v>366</v>
      </c>
      <c r="L1516" s="252" t="s">
        <v>368</v>
      </c>
      <c r="M1516" s="252" t="s">
        <v>367</v>
      </c>
      <c r="N1516" s="252" t="s">
        <v>367</v>
      </c>
      <c r="O1516" s="252" t="s">
        <v>367</v>
      </c>
      <c r="P1516" s="252" t="s">
        <v>367</v>
      </c>
      <c r="Q1516" s="252" t="s">
        <v>367</v>
      </c>
    </row>
    <row r="1517" spans="1:17">
      <c r="A1517" s="252">
        <v>213211</v>
      </c>
      <c r="B1517" s="252" t="s">
        <v>182</v>
      </c>
      <c r="C1517" s="252" t="s">
        <v>368</v>
      </c>
      <c r="D1517" s="252" t="s">
        <v>366</v>
      </c>
      <c r="E1517" s="252" t="s">
        <v>366</v>
      </c>
      <c r="F1517" s="252" t="s">
        <v>366</v>
      </c>
      <c r="G1517" s="252" t="s">
        <v>368</v>
      </c>
      <c r="H1517" s="252" t="s">
        <v>368</v>
      </c>
      <c r="I1517" s="252" t="s">
        <v>368</v>
      </c>
      <c r="J1517" s="252" t="s">
        <v>366</v>
      </c>
      <c r="K1517" s="252" t="s">
        <v>366</v>
      </c>
      <c r="L1517" s="252" t="s">
        <v>368</v>
      </c>
      <c r="M1517" s="252" t="s">
        <v>367</v>
      </c>
      <c r="N1517" s="252" t="s">
        <v>367</v>
      </c>
      <c r="O1517" s="252" t="s">
        <v>367</v>
      </c>
      <c r="P1517" s="252" t="s">
        <v>367</v>
      </c>
      <c r="Q1517" s="252" t="s">
        <v>367</v>
      </c>
    </row>
    <row r="1518" spans="1:17">
      <c r="A1518" s="253">
        <v>213858</v>
      </c>
      <c r="B1518" s="252" t="s">
        <v>182</v>
      </c>
      <c r="C1518" s="252" t="s">
        <v>366</v>
      </c>
      <c r="D1518" s="252" t="s">
        <v>366</v>
      </c>
      <c r="E1518" s="252" t="s">
        <v>366</v>
      </c>
      <c r="F1518" s="252" t="s">
        <v>366</v>
      </c>
      <c r="G1518" s="252" t="s">
        <v>366</v>
      </c>
      <c r="H1518" s="252" t="s">
        <v>368</v>
      </c>
      <c r="I1518" s="252" t="s">
        <v>368</v>
      </c>
      <c r="J1518" s="252" t="s">
        <v>366</v>
      </c>
      <c r="K1518" s="252" t="s">
        <v>366</v>
      </c>
      <c r="L1518" s="252" t="s">
        <v>368</v>
      </c>
      <c r="M1518" s="252" t="s">
        <v>367</v>
      </c>
      <c r="N1518" s="252" t="s">
        <v>367</v>
      </c>
      <c r="O1518" s="252" t="s">
        <v>367</v>
      </c>
      <c r="P1518" s="252" t="s">
        <v>367</v>
      </c>
      <c r="Q1518" s="252" t="s">
        <v>367</v>
      </c>
    </row>
    <row r="1519" spans="1:17">
      <c r="A1519" s="253">
        <v>213335</v>
      </c>
      <c r="B1519" s="252" t="s">
        <v>182</v>
      </c>
      <c r="C1519" s="252" t="s">
        <v>366</v>
      </c>
      <c r="D1519" s="252" t="s">
        <v>366</v>
      </c>
      <c r="E1519" s="252" t="s">
        <v>366</v>
      </c>
      <c r="F1519" s="252" t="s">
        <v>366</v>
      </c>
      <c r="G1519" s="252" t="s">
        <v>366</v>
      </c>
      <c r="H1519" s="252" t="s">
        <v>368</v>
      </c>
      <c r="I1519" s="252" t="s">
        <v>368</v>
      </c>
      <c r="J1519" s="252" t="s">
        <v>366</v>
      </c>
      <c r="K1519" s="252" t="s">
        <v>366</v>
      </c>
      <c r="L1519" s="252" t="s">
        <v>368</v>
      </c>
      <c r="M1519" s="252" t="s">
        <v>367</v>
      </c>
      <c r="N1519" s="252" t="s">
        <v>367</v>
      </c>
      <c r="O1519" s="252" t="s">
        <v>367</v>
      </c>
      <c r="P1519" s="252" t="s">
        <v>367</v>
      </c>
      <c r="Q1519" s="252" t="s">
        <v>367</v>
      </c>
    </row>
    <row r="1520" spans="1:17">
      <c r="A1520" s="253">
        <v>214519</v>
      </c>
      <c r="B1520" s="252" t="s">
        <v>182</v>
      </c>
      <c r="C1520" s="252" t="s">
        <v>366</v>
      </c>
      <c r="D1520" s="252" t="s">
        <v>366</v>
      </c>
      <c r="E1520" s="252" t="s">
        <v>366</v>
      </c>
      <c r="F1520" s="252" t="s">
        <v>366</v>
      </c>
      <c r="G1520" s="252" t="s">
        <v>366</v>
      </c>
      <c r="H1520" s="252" t="s">
        <v>366</v>
      </c>
      <c r="I1520" s="252" t="s">
        <v>368</v>
      </c>
      <c r="J1520" s="252" t="s">
        <v>366</v>
      </c>
      <c r="K1520" s="252" t="s">
        <v>366</v>
      </c>
      <c r="L1520" s="252" t="s">
        <v>368</v>
      </c>
      <c r="M1520" s="252" t="s">
        <v>367</v>
      </c>
      <c r="N1520" s="252" t="s">
        <v>367</v>
      </c>
      <c r="O1520" s="252" t="s">
        <v>367</v>
      </c>
      <c r="P1520" s="252" t="s">
        <v>367</v>
      </c>
      <c r="Q1520" s="252" t="s">
        <v>367</v>
      </c>
    </row>
    <row r="1521" spans="1:17">
      <c r="A1521" s="253">
        <v>214337</v>
      </c>
      <c r="B1521" s="252" t="s">
        <v>182</v>
      </c>
      <c r="C1521" s="252" t="s">
        <v>366</v>
      </c>
      <c r="D1521" s="252" t="s">
        <v>366</v>
      </c>
      <c r="E1521" s="252" t="s">
        <v>366</v>
      </c>
      <c r="F1521" s="252" t="s">
        <v>366</v>
      </c>
      <c r="G1521" s="252" t="s">
        <v>368</v>
      </c>
      <c r="H1521" s="252" t="s">
        <v>368</v>
      </c>
      <c r="I1521" s="252" t="s">
        <v>366</v>
      </c>
      <c r="J1521" s="252" t="s">
        <v>366</v>
      </c>
      <c r="K1521" s="252" t="s">
        <v>366</v>
      </c>
      <c r="L1521" s="252" t="s">
        <v>368</v>
      </c>
      <c r="M1521" s="252" t="s">
        <v>367</v>
      </c>
      <c r="N1521" s="252" t="s">
        <v>367</v>
      </c>
      <c r="O1521" s="252" t="s">
        <v>367</v>
      </c>
      <c r="P1521" s="252" t="s">
        <v>367</v>
      </c>
      <c r="Q1521" s="252" t="s">
        <v>367</v>
      </c>
    </row>
    <row r="1522" spans="1:17">
      <c r="A1522" s="253">
        <v>214453</v>
      </c>
      <c r="B1522" s="252" t="s">
        <v>182</v>
      </c>
      <c r="C1522" s="252" t="s">
        <v>366</v>
      </c>
      <c r="D1522" s="252" t="s">
        <v>366</v>
      </c>
      <c r="E1522" s="252" t="s">
        <v>366</v>
      </c>
      <c r="F1522" s="252" t="s">
        <v>366</v>
      </c>
      <c r="G1522" s="252" t="s">
        <v>366</v>
      </c>
      <c r="H1522" s="252" t="s">
        <v>368</v>
      </c>
      <c r="I1522" s="252" t="s">
        <v>366</v>
      </c>
      <c r="J1522" s="252" t="s">
        <v>366</v>
      </c>
      <c r="K1522" s="252" t="s">
        <v>366</v>
      </c>
      <c r="L1522" s="252" t="s">
        <v>368</v>
      </c>
      <c r="M1522" s="252" t="s">
        <v>367</v>
      </c>
      <c r="N1522" s="252" t="s">
        <v>367</v>
      </c>
      <c r="O1522" s="252" t="s">
        <v>367</v>
      </c>
      <c r="P1522" s="252" t="s">
        <v>367</v>
      </c>
      <c r="Q1522" s="252" t="s">
        <v>367</v>
      </c>
    </row>
    <row r="1523" spans="1:17">
      <c r="A1523" s="253">
        <v>214407</v>
      </c>
      <c r="B1523" s="252" t="s">
        <v>182</v>
      </c>
      <c r="C1523" s="252" t="s">
        <v>366</v>
      </c>
      <c r="D1523" s="252" t="s">
        <v>368</v>
      </c>
      <c r="E1523" s="252" t="s">
        <v>368</v>
      </c>
      <c r="F1523" s="252" t="s">
        <v>366</v>
      </c>
      <c r="G1523" s="252" t="s">
        <v>366</v>
      </c>
      <c r="H1523" s="252" t="s">
        <v>366</v>
      </c>
      <c r="I1523" s="252" t="s">
        <v>366</v>
      </c>
      <c r="J1523" s="252" t="s">
        <v>366</v>
      </c>
      <c r="K1523" s="252" t="s">
        <v>366</v>
      </c>
      <c r="L1523" s="252" t="s">
        <v>368</v>
      </c>
      <c r="M1523" s="252" t="s">
        <v>367</v>
      </c>
      <c r="N1523" s="252" t="s">
        <v>367</v>
      </c>
      <c r="O1523" s="252" t="s">
        <v>367</v>
      </c>
      <c r="P1523" s="252" t="s">
        <v>367</v>
      </c>
      <c r="Q1523" s="252" t="s">
        <v>367</v>
      </c>
    </row>
    <row r="1524" spans="1:17">
      <c r="A1524" s="253">
        <v>214506</v>
      </c>
      <c r="B1524" s="252" t="s">
        <v>182</v>
      </c>
      <c r="C1524" s="252" t="s">
        <v>366</v>
      </c>
      <c r="D1524" s="252" t="s">
        <v>366</v>
      </c>
      <c r="E1524" s="252" t="s">
        <v>366</v>
      </c>
      <c r="F1524" s="252" t="s">
        <v>366</v>
      </c>
      <c r="G1524" s="252" t="s">
        <v>368</v>
      </c>
      <c r="H1524" s="252" t="s">
        <v>367</v>
      </c>
      <c r="I1524" s="252" t="s">
        <v>366</v>
      </c>
      <c r="J1524" s="252" t="s">
        <v>367</v>
      </c>
      <c r="K1524" s="252" t="s">
        <v>368</v>
      </c>
      <c r="L1524" s="252" t="s">
        <v>366</v>
      </c>
      <c r="M1524" s="252" t="s">
        <v>367</v>
      </c>
      <c r="N1524" s="252" t="s">
        <v>367</v>
      </c>
      <c r="O1524" s="252" t="s">
        <v>367</v>
      </c>
      <c r="P1524" s="252" t="s">
        <v>367</v>
      </c>
      <c r="Q1524" s="252" t="s">
        <v>367</v>
      </c>
    </row>
    <row r="1525" spans="1:17">
      <c r="A1525" s="252">
        <v>214401</v>
      </c>
      <c r="B1525" s="252" t="s">
        <v>182</v>
      </c>
      <c r="C1525" s="252" t="s">
        <v>368</v>
      </c>
      <c r="D1525" s="252" t="s">
        <v>368</v>
      </c>
      <c r="E1525" s="252" t="s">
        <v>366</v>
      </c>
      <c r="F1525" s="252" t="s">
        <v>368</v>
      </c>
      <c r="G1525" s="252" t="s">
        <v>368</v>
      </c>
      <c r="H1525" s="252" t="s">
        <v>368</v>
      </c>
      <c r="I1525" s="252" t="s">
        <v>368</v>
      </c>
      <c r="J1525" s="252" t="s">
        <v>368</v>
      </c>
      <c r="K1525" s="252" t="s">
        <v>368</v>
      </c>
      <c r="L1525" s="252" t="s">
        <v>366</v>
      </c>
      <c r="M1525" s="252" t="s">
        <v>367</v>
      </c>
      <c r="N1525" s="252" t="s">
        <v>367</v>
      </c>
      <c r="O1525" s="252" t="s">
        <v>367</v>
      </c>
      <c r="P1525" s="252" t="s">
        <v>367</v>
      </c>
      <c r="Q1525" s="252" t="s">
        <v>367</v>
      </c>
    </row>
    <row r="1526" spans="1:17">
      <c r="A1526" s="253">
        <v>213777</v>
      </c>
      <c r="B1526" s="252" t="s">
        <v>182</v>
      </c>
      <c r="C1526" s="252" t="s">
        <v>366</v>
      </c>
      <c r="D1526" s="252" t="s">
        <v>366</v>
      </c>
      <c r="E1526" s="252" t="s">
        <v>366</v>
      </c>
      <c r="F1526" s="252" t="s">
        <v>368</v>
      </c>
      <c r="G1526" s="252" t="s">
        <v>368</v>
      </c>
      <c r="H1526" s="252" t="s">
        <v>368</v>
      </c>
      <c r="I1526" s="252" t="s">
        <v>368</v>
      </c>
      <c r="J1526" s="252" t="s">
        <v>368</v>
      </c>
      <c r="K1526" s="252" t="s">
        <v>368</v>
      </c>
      <c r="L1526" s="252" t="s">
        <v>366</v>
      </c>
      <c r="M1526" s="252" t="s">
        <v>367</v>
      </c>
      <c r="N1526" s="252" t="s">
        <v>367</v>
      </c>
      <c r="O1526" s="252" t="s">
        <v>367</v>
      </c>
      <c r="P1526" s="252" t="s">
        <v>367</v>
      </c>
      <c r="Q1526" s="252" t="s">
        <v>367</v>
      </c>
    </row>
    <row r="1527" spans="1:17">
      <c r="A1527" s="252">
        <v>213411</v>
      </c>
      <c r="B1527" s="252" t="s">
        <v>182</v>
      </c>
      <c r="C1527" s="252" t="s">
        <v>368</v>
      </c>
      <c r="D1527" s="252" t="s">
        <v>366</v>
      </c>
      <c r="E1527" s="252" t="s">
        <v>366</v>
      </c>
      <c r="F1527" s="252" t="s">
        <v>366</v>
      </c>
      <c r="G1527" s="252" t="s">
        <v>368</v>
      </c>
      <c r="H1527" s="252" t="s">
        <v>368</v>
      </c>
      <c r="I1527" s="252" t="s">
        <v>366</v>
      </c>
      <c r="J1527" s="252" t="s">
        <v>368</v>
      </c>
      <c r="K1527" s="252" t="s">
        <v>368</v>
      </c>
      <c r="L1527" s="252" t="s">
        <v>366</v>
      </c>
      <c r="M1527" s="252" t="s">
        <v>367</v>
      </c>
      <c r="N1527" s="252" t="s">
        <v>367</v>
      </c>
      <c r="O1527" s="252" t="s">
        <v>367</v>
      </c>
      <c r="P1527" s="252" t="s">
        <v>367</v>
      </c>
      <c r="Q1527" s="252" t="s">
        <v>367</v>
      </c>
    </row>
    <row r="1528" spans="1:17">
      <c r="A1528" s="253">
        <v>213601</v>
      </c>
      <c r="B1528" s="252" t="s">
        <v>182</v>
      </c>
      <c r="C1528" s="252" t="s">
        <v>366</v>
      </c>
      <c r="D1528" s="252" t="s">
        <v>368</v>
      </c>
      <c r="E1528" s="252" t="s">
        <v>368</v>
      </c>
      <c r="F1528" s="252" t="s">
        <v>366</v>
      </c>
      <c r="G1528" s="252" t="s">
        <v>366</v>
      </c>
      <c r="H1528" s="252" t="s">
        <v>368</v>
      </c>
      <c r="I1528" s="252" t="s">
        <v>366</v>
      </c>
      <c r="J1528" s="252" t="s">
        <v>368</v>
      </c>
      <c r="K1528" s="252" t="s">
        <v>368</v>
      </c>
      <c r="L1528" s="252" t="s">
        <v>366</v>
      </c>
      <c r="M1528" s="252" t="s">
        <v>367</v>
      </c>
      <c r="N1528" s="252" t="s">
        <v>367</v>
      </c>
      <c r="O1528" s="252" t="s">
        <v>367</v>
      </c>
      <c r="P1528" s="252" t="s">
        <v>367</v>
      </c>
      <c r="Q1528" s="252" t="s">
        <v>367</v>
      </c>
    </row>
    <row r="1529" spans="1:17">
      <c r="A1529" s="253">
        <v>213963</v>
      </c>
      <c r="B1529" s="252" t="s">
        <v>182</v>
      </c>
      <c r="C1529" s="252" t="s">
        <v>366</v>
      </c>
      <c r="D1529" s="252" t="s">
        <v>366</v>
      </c>
      <c r="E1529" s="252" t="s">
        <v>366</v>
      </c>
      <c r="F1529" s="252" t="s">
        <v>366</v>
      </c>
      <c r="G1529" s="252" t="s">
        <v>366</v>
      </c>
      <c r="H1529" s="252" t="s">
        <v>367</v>
      </c>
      <c r="I1529" s="252" t="s">
        <v>367</v>
      </c>
      <c r="J1529" s="252" t="s">
        <v>366</v>
      </c>
      <c r="K1529" s="252" t="s">
        <v>368</v>
      </c>
      <c r="L1529" s="252" t="s">
        <v>366</v>
      </c>
      <c r="M1529" s="252" t="s">
        <v>367</v>
      </c>
      <c r="N1529" s="252" t="s">
        <v>367</v>
      </c>
      <c r="O1529" s="252" t="s">
        <v>367</v>
      </c>
      <c r="P1529" s="252" t="s">
        <v>367</v>
      </c>
      <c r="Q1529" s="252" t="s">
        <v>367</v>
      </c>
    </row>
    <row r="1530" spans="1:17">
      <c r="A1530" s="252">
        <v>214517</v>
      </c>
      <c r="B1530" s="252" t="s">
        <v>182</v>
      </c>
      <c r="C1530" s="252" t="s">
        <v>367</v>
      </c>
      <c r="D1530" s="252" t="s">
        <v>368</v>
      </c>
      <c r="E1530" s="252" t="s">
        <v>368</v>
      </c>
      <c r="F1530" s="252" t="s">
        <v>368</v>
      </c>
      <c r="G1530" s="252" t="s">
        <v>367</v>
      </c>
      <c r="H1530" s="252" t="s">
        <v>367</v>
      </c>
      <c r="I1530" s="252" t="s">
        <v>368</v>
      </c>
      <c r="J1530" s="252" t="s">
        <v>366</v>
      </c>
      <c r="K1530" s="252" t="s">
        <v>368</v>
      </c>
      <c r="L1530" s="252" t="s">
        <v>366</v>
      </c>
      <c r="M1530" s="252" t="s">
        <v>367</v>
      </c>
      <c r="N1530" s="252" t="s">
        <v>367</v>
      </c>
      <c r="O1530" s="252" t="s">
        <v>367</v>
      </c>
      <c r="P1530" s="252" t="s">
        <v>367</v>
      </c>
      <c r="Q1530" s="252" t="s">
        <v>367</v>
      </c>
    </row>
    <row r="1531" spans="1:17">
      <c r="A1531" s="252">
        <v>212503</v>
      </c>
      <c r="B1531" s="252" t="s">
        <v>182</v>
      </c>
      <c r="C1531" s="252" t="s">
        <v>368</v>
      </c>
      <c r="D1531" s="252" t="s">
        <v>368</v>
      </c>
      <c r="E1531" s="252" t="s">
        <v>366</v>
      </c>
      <c r="F1531" s="252" t="s">
        <v>368</v>
      </c>
      <c r="G1531" s="252" t="s">
        <v>366</v>
      </c>
      <c r="H1531" s="252" t="s">
        <v>366</v>
      </c>
      <c r="I1531" s="252" t="s">
        <v>368</v>
      </c>
      <c r="J1531" s="252" t="s">
        <v>366</v>
      </c>
      <c r="K1531" s="252" t="s">
        <v>368</v>
      </c>
      <c r="L1531" s="252" t="s">
        <v>366</v>
      </c>
      <c r="M1531" s="252" t="s">
        <v>367</v>
      </c>
      <c r="N1531" s="252" t="s">
        <v>367</v>
      </c>
      <c r="O1531" s="252" t="s">
        <v>367</v>
      </c>
      <c r="P1531" s="252" t="s">
        <v>367</v>
      </c>
      <c r="Q1531" s="252" t="s">
        <v>367</v>
      </c>
    </row>
    <row r="1532" spans="1:17">
      <c r="A1532" s="252">
        <v>211722</v>
      </c>
      <c r="B1532" s="252" t="s">
        <v>182</v>
      </c>
      <c r="C1532" s="252" t="s">
        <v>368</v>
      </c>
      <c r="D1532" s="252" t="s">
        <v>368</v>
      </c>
      <c r="E1532" s="252" t="s">
        <v>368</v>
      </c>
      <c r="F1532" s="252" t="s">
        <v>367</v>
      </c>
      <c r="G1532" s="252" t="s">
        <v>367</v>
      </c>
      <c r="H1532" s="252" t="s">
        <v>367</v>
      </c>
      <c r="I1532" s="252" t="s">
        <v>366</v>
      </c>
      <c r="J1532" s="252" t="s">
        <v>366</v>
      </c>
      <c r="K1532" s="252" t="s">
        <v>368</v>
      </c>
      <c r="L1532" s="252" t="s">
        <v>366</v>
      </c>
      <c r="M1532" s="252" t="s">
        <v>367</v>
      </c>
      <c r="N1532" s="252" t="s">
        <v>367</v>
      </c>
      <c r="O1532" s="252" t="s">
        <v>367</v>
      </c>
      <c r="P1532" s="252" t="s">
        <v>367</v>
      </c>
      <c r="Q1532" s="252" t="s">
        <v>367</v>
      </c>
    </row>
    <row r="1533" spans="1:17">
      <c r="A1533" s="253">
        <v>213797</v>
      </c>
      <c r="B1533" s="252" t="s">
        <v>182</v>
      </c>
      <c r="C1533" s="252" t="s">
        <v>368</v>
      </c>
      <c r="D1533" s="252" t="s">
        <v>366</v>
      </c>
      <c r="E1533" s="252" t="s">
        <v>366</v>
      </c>
      <c r="F1533" s="252" t="s">
        <v>366</v>
      </c>
      <c r="G1533" s="252" t="s">
        <v>366</v>
      </c>
      <c r="H1533" s="252" t="s">
        <v>368</v>
      </c>
      <c r="I1533" s="252" t="s">
        <v>366</v>
      </c>
      <c r="J1533" s="252" t="s">
        <v>366</v>
      </c>
      <c r="K1533" s="252" t="s">
        <v>368</v>
      </c>
      <c r="L1533" s="252" t="s">
        <v>366</v>
      </c>
      <c r="M1533" s="252" t="s">
        <v>367</v>
      </c>
      <c r="N1533" s="252" t="s">
        <v>367</v>
      </c>
      <c r="O1533" s="252" t="s">
        <v>367</v>
      </c>
      <c r="P1533" s="252" t="s">
        <v>367</v>
      </c>
      <c r="Q1533" s="252" t="s">
        <v>367</v>
      </c>
    </row>
    <row r="1534" spans="1:17">
      <c r="A1534" s="252">
        <v>213596</v>
      </c>
      <c r="B1534" s="252" t="s">
        <v>182</v>
      </c>
      <c r="C1534" s="252" t="s">
        <v>367</v>
      </c>
      <c r="D1534" s="252" t="s">
        <v>368</v>
      </c>
      <c r="E1534" s="252" t="s">
        <v>368</v>
      </c>
      <c r="F1534" s="252" t="s">
        <v>366</v>
      </c>
      <c r="G1534" s="252" t="s">
        <v>366</v>
      </c>
      <c r="H1534" s="252" t="s">
        <v>366</v>
      </c>
      <c r="I1534" s="252" t="s">
        <v>367</v>
      </c>
      <c r="J1534" s="252" t="s">
        <v>367</v>
      </c>
      <c r="K1534" s="252" t="s">
        <v>366</v>
      </c>
      <c r="L1534" s="252" t="s">
        <v>366</v>
      </c>
      <c r="M1534" s="252" t="s">
        <v>367</v>
      </c>
      <c r="N1534" s="252" t="s">
        <v>367</v>
      </c>
      <c r="O1534" s="252" t="s">
        <v>367</v>
      </c>
      <c r="P1534" s="252" t="s">
        <v>367</v>
      </c>
      <c r="Q1534" s="252" t="s">
        <v>367</v>
      </c>
    </row>
    <row r="1535" spans="1:17">
      <c r="A1535" s="252">
        <v>212156</v>
      </c>
      <c r="B1535" s="252" t="s">
        <v>182</v>
      </c>
      <c r="C1535" s="252" t="s">
        <v>368</v>
      </c>
      <c r="D1535" s="252" t="s">
        <v>368</v>
      </c>
      <c r="E1535" s="252" t="s">
        <v>366</v>
      </c>
      <c r="F1535" s="252" t="s">
        <v>366</v>
      </c>
      <c r="G1535" s="252" t="s">
        <v>367</v>
      </c>
      <c r="H1535" s="252" t="s">
        <v>367</v>
      </c>
      <c r="I1535" s="252" t="s">
        <v>368</v>
      </c>
      <c r="J1535" s="252" t="s">
        <v>367</v>
      </c>
      <c r="K1535" s="252" t="s">
        <v>366</v>
      </c>
      <c r="L1535" s="252" t="s">
        <v>366</v>
      </c>
      <c r="M1535" s="252" t="s">
        <v>367</v>
      </c>
      <c r="N1535" s="252" t="s">
        <v>367</v>
      </c>
      <c r="O1535" s="252" t="s">
        <v>367</v>
      </c>
      <c r="P1535" s="252" t="s">
        <v>367</v>
      </c>
      <c r="Q1535" s="252" t="s">
        <v>367</v>
      </c>
    </row>
    <row r="1536" spans="1:17">
      <c r="A1536" s="252">
        <v>209899</v>
      </c>
      <c r="B1536" s="252" t="s">
        <v>182</v>
      </c>
      <c r="C1536" s="252" t="s">
        <v>368</v>
      </c>
      <c r="D1536" s="252" t="s">
        <v>368</v>
      </c>
      <c r="E1536" s="252" t="s">
        <v>368</v>
      </c>
      <c r="F1536" s="252" t="s">
        <v>368</v>
      </c>
      <c r="G1536" s="252" t="s">
        <v>368</v>
      </c>
      <c r="H1536" s="252" t="s">
        <v>368</v>
      </c>
      <c r="I1536" s="252" t="s">
        <v>368</v>
      </c>
      <c r="J1536" s="252" t="s">
        <v>367</v>
      </c>
      <c r="K1536" s="252" t="s">
        <v>366</v>
      </c>
      <c r="L1536" s="252" t="s">
        <v>366</v>
      </c>
      <c r="M1536" s="252" t="s">
        <v>367</v>
      </c>
      <c r="N1536" s="252" t="s">
        <v>367</v>
      </c>
      <c r="O1536" s="252" t="s">
        <v>367</v>
      </c>
      <c r="P1536" s="252" t="s">
        <v>367</v>
      </c>
      <c r="Q1536" s="252" t="s">
        <v>367</v>
      </c>
    </row>
    <row r="1537" spans="1:17">
      <c r="A1537" s="253">
        <v>213726</v>
      </c>
      <c r="B1537" s="252" t="s">
        <v>182</v>
      </c>
      <c r="C1537" s="252" t="s">
        <v>366</v>
      </c>
      <c r="D1537" s="252" t="s">
        <v>368</v>
      </c>
      <c r="E1537" s="252" t="s">
        <v>366</v>
      </c>
      <c r="F1537" s="252" t="s">
        <v>366</v>
      </c>
      <c r="G1537" s="252" t="s">
        <v>366</v>
      </c>
      <c r="H1537" s="252" t="s">
        <v>368</v>
      </c>
      <c r="I1537" s="252" t="s">
        <v>368</v>
      </c>
      <c r="J1537" s="252" t="s">
        <v>367</v>
      </c>
      <c r="K1537" s="252" t="s">
        <v>366</v>
      </c>
      <c r="L1537" s="252" t="s">
        <v>366</v>
      </c>
      <c r="M1537" s="252" t="s">
        <v>367</v>
      </c>
      <c r="N1537" s="252" t="s">
        <v>367</v>
      </c>
      <c r="O1537" s="252" t="s">
        <v>367</v>
      </c>
      <c r="P1537" s="252" t="s">
        <v>367</v>
      </c>
      <c r="Q1537" s="252" t="s">
        <v>367</v>
      </c>
    </row>
    <row r="1538" spans="1:17">
      <c r="A1538" s="252">
        <v>214398</v>
      </c>
      <c r="B1538" s="252" t="s">
        <v>182</v>
      </c>
      <c r="C1538" s="252" t="s">
        <v>368</v>
      </c>
      <c r="D1538" s="252" t="s">
        <v>368</v>
      </c>
      <c r="E1538" s="252" t="s">
        <v>366</v>
      </c>
      <c r="F1538" s="252" t="s">
        <v>366</v>
      </c>
      <c r="G1538" s="252" t="s">
        <v>368</v>
      </c>
      <c r="H1538" s="252" t="s">
        <v>368</v>
      </c>
      <c r="I1538" s="252" t="s">
        <v>368</v>
      </c>
      <c r="J1538" s="252" t="s">
        <v>368</v>
      </c>
      <c r="K1538" s="252" t="s">
        <v>366</v>
      </c>
      <c r="L1538" s="252" t="s">
        <v>366</v>
      </c>
      <c r="M1538" s="252" t="s">
        <v>367</v>
      </c>
      <c r="N1538" s="252" t="s">
        <v>367</v>
      </c>
      <c r="O1538" s="252" t="s">
        <v>367</v>
      </c>
      <c r="P1538" s="252" t="s">
        <v>367</v>
      </c>
      <c r="Q1538" s="252" t="s">
        <v>367</v>
      </c>
    </row>
    <row r="1539" spans="1:17">
      <c r="A1539" s="253">
        <v>213983</v>
      </c>
      <c r="B1539" s="252" t="s">
        <v>182</v>
      </c>
      <c r="C1539" s="252" t="s">
        <v>366</v>
      </c>
      <c r="D1539" s="252" t="s">
        <v>366</v>
      </c>
      <c r="E1539" s="252" t="s">
        <v>366</v>
      </c>
      <c r="F1539" s="252" t="s">
        <v>366</v>
      </c>
      <c r="G1539" s="252" t="s">
        <v>368</v>
      </c>
      <c r="H1539" s="252" t="s">
        <v>368</v>
      </c>
      <c r="I1539" s="252" t="s">
        <v>368</v>
      </c>
      <c r="J1539" s="252" t="s">
        <v>368</v>
      </c>
      <c r="K1539" s="252" t="s">
        <v>366</v>
      </c>
      <c r="L1539" s="252" t="s">
        <v>366</v>
      </c>
      <c r="M1539" s="252" t="s">
        <v>367</v>
      </c>
      <c r="N1539" s="252" t="s">
        <v>367</v>
      </c>
      <c r="O1539" s="252" t="s">
        <v>367</v>
      </c>
      <c r="P1539" s="252" t="s">
        <v>367</v>
      </c>
      <c r="Q1539" s="252" t="s">
        <v>367</v>
      </c>
    </row>
    <row r="1540" spans="1:17">
      <c r="A1540" s="252">
        <v>213465</v>
      </c>
      <c r="B1540" s="252" t="s">
        <v>182</v>
      </c>
      <c r="C1540" s="252" t="s">
        <v>368</v>
      </c>
      <c r="D1540" s="252" t="s">
        <v>368</v>
      </c>
      <c r="E1540" s="252" t="s">
        <v>366</v>
      </c>
      <c r="F1540" s="252" t="s">
        <v>366</v>
      </c>
      <c r="G1540" s="252" t="s">
        <v>366</v>
      </c>
      <c r="H1540" s="252" t="s">
        <v>368</v>
      </c>
      <c r="I1540" s="252" t="s">
        <v>368</v>
      </c>
      <c r="J1540" s="252" t="s">
        <v>368</v>
      </c>
      <c r="K1540" s="252" t="s">
        <v>366</v>
      </c>
      <c r="L1540" s="252" t="s">
        <v>366</v>
      </c>
      <c r="M1540" s="252" t="s">
        <v>367</v>
      </c>
      <c r="N1540" s="252" t="s">
        <v>367</v>
      </c>
      <c r="O1540" s="252" t="s">
        <v>367</v>
      </c>
      <c r="P1540" s="252" t="s">
        <v>367</v>
      </c>
      <c r="Q1540" s="252" t="s">
        <v>367</v>
      </c>
    </row>
    <row r="1541" spans="1:17">
      <c r="A1541" s="253">
        <v>211136</v>
      </c>
      <c r="B1541" s="252" t="s">
        <v>182</v>
      </c>
      <c r="C1541" s="252" t="s">
        <v>366</v>
      </c>
      <c r="D1541" s="252" t="s">
        <v>368</v>
      </c>
      <c r="E1541" s="252" t="s">
        <v>366</v>
      </c>
      <c r="F1541" s="252" t="s">
        <v>368</v>
      </c>
      <c r="G1541" s="252" t="s">
        <v>367</v>
      </c>
      <c r="H1541" s="252" t="s">
        <v>367</v>
      </c>
      <c r="I1541" s="252" t="s">
        <v>366</v>
      </c>
      <c r="J1541" s="252" t="s">
        <v>368</v>
      </c>
      <c r="K1541" s="252" t="s">
        <v>366</v>
      </c>
      <c r="L1541" s="252" t="s">
        <v>366</v>
      </c>
      <c r="M1541" s="252" t="s">
        <v>367</v>
      </c>
      <c r="N1541" s="252" t="s">
        <v>367</v>
      </c>
      <c r="O1541" s="252" t="s">
        <v>367</v>
      </c>
      <c r="P1541" s="252" t="s">
        <v>367</v>
      </c>
      <c r="Q1541" s="252" t="s">
        <v>367</v>
      </c>
    </row>
    <row r="1542" spans="1:17">
      <c r="A1542" s="253">
        <v>213460</v>
      </c>
      <c r="B1542" s="252" t="s">
        <v>182</v>
      </c>
      <c r="C1542" s="252" t="s">
        <v>366</v>
      </c>
      <c r="D1542" s="252" t="s">
        <v>368</v>
      </c>
      <c r="E1542" s="252" t="s">
        <v>366</v>
      </c>
      <c r="F1542" s="252" t="s">
        <v>366</v>
      </c>
      <c r="G1542" s="252" t="s">
        <v>367</v>
      </c>
      <c r="H1542" s="252" t="s">
        <v>367</v>
      </c>
      <c r="I1542" s="252" t="s">
        <v>366</v>
      </c>
      <c r="J1542" s="252" t="s">
        <v>368</v>
      </c>
      <c r="K1542" s="252" t="s">
        <v>366</v>
      </c>
      <c r="L1542" s="252" t="s">
        <v>366</v>
      </c>
      <c r="M1542" s="252" t="s">
        <v>367</v>
      </c>
      <c r="N1542" s="252" t="s">
        <v>367</v>
      </c>
      <c r="O1542" s="252" t="s">
        <v>367</v>
      </c>
      <c r="P1542" s="252" t="s">
        <v>367</v>
      </c>
      <c r="Q1542" s="252" t="s">
        <v>367</v>
      </c>
    </row>
    <row r="1543" spans="1:17">
      <c r="A1543" s="253">
        <v>213787</v>
      </c>
      <c r="B1543" s="252" t="s">
        <v>182</v>
      </c>
      <c r="C1543" s="252" t="s">
        <v>366</v>
      </c>
      <c r="D1543" s="252" t="s">
        <v>368</v>
      </c>
      <c r="E1543" s="252" t="s">
        <v>366</v>
      </c>
      <c r="F1543" s="252" t="s">
        <v>366</v>
      </c>
      <c r="G1543" s="252" t="s">
        <v>368</v>
      </c>
      <c r="H1543" s="252" t="s">
        <v>367</v>
      </c>
      <c r="I1543" s="252" t="s">
        <v>366</v>
      </c>
      <c r="J1543" s="252" t="s">
        <v>368</v>
      </c>
      <c r="K1543" s="252" t="s">
        <v>366</v>
      </c>
      <c r="L1543" s="252" t="s">
        <v>366</v>
      </c>
      <c r="M1543" s="252" t="s">
        <v>367</v>
      </c>
      <c r="N1543" s="252" t="s">
        <v>367</v>
      </c>
      <c r="O1543" s="252" t="s">
        <v>367</v>
      </c>
      <c r="P1543" s="252" t="s">
        <v>367</v>
      </c>
      <c r="Q1543" s="252" t="s">
        <v>367</v>
      </c>
    </row>
    <row r="1544" spans="1:17">
      <c r="A1544" s="253">
        <v>213862</v>
      </c>
      <c r="B1544" s="252" t="s">
        <v>182</v>
      </c>
      <c r="C1544" s="252" t="s">
        <v>368</v>
      </c>
      <c r="D1544" s="252" t="s">
        <v>366</v>
      </c>
      <c r="E1544" s="252" t="s">
        <v>366</v>
      </c>
      <c r="F1544" s="252" t="s">
        <v>366</v>
      </c>
      <c r="G1544" s="252" t="s">
        <v>368</v>
      </c>
      <c r="H1544" s="252" t="s">
        <v>367</v>
      </c>
      <c r="I1544" s="252" t="s">
        <v>366</v>
      </c>
      <c r="J1544" s="252" t="s">
        <v>368</v>
      </c>
      <c r="K1544" s="252" t="s">
        <v>366</v>
      </c>
      <c r="L1544" s="252" t="s">
        <v>366</v>
      </c>
      <c r="M1544" s="252" t="s">
        <v>367</v>
      </c>
      <c r="N1544" s="252" t="s">
        <v>367</v>
      </c>
      <c r="O1544" s="252" t="s">
        <v>367</v>
      </c>
      <c r="P1544" s="252" t="s">
        <v>367</v>
      </c>
      <c r="Q1544" s="252" t="s">
        <v>367</v>
      </c>
    </row>
    <row r="1545" spans="1:17">
      <c r="A1545" s="253">
        <v>213826</v>
      </c>
      <c r="B1545" s="252" t="s">
        <v>182</v>
      </c>
      <c r="C1545" s="252" t="s">
        <v>366</v>
      </c>
      <c r="D1545" s="252" t="s">
        <v>368</v>
      </c>
      <c r="E1545" s="252" t="s">
        <v>368</v>
      </c>
      <c r="F1545" s="252" t="s">
        <v>368</v>
      </c>
      <c r="G1545" s="252" t="s">
        <v>366</v>
      </c>
      <c r="H1545" s="252" t="s">
        <v>367</v>
      </c>
      <c r="I1545" s="252" t="s">
        <v>366</v>
      </c>
      <c r="J1545" s="252" t="s">
        <v>368</v>
      </c>
      <c r="K1545" s="252" t="s">
        <v>366</v>
      </c>
      <c r="L1545" s="252" t="s">
        <v>366</v>
      </c>
      <c r="M1545" s="252" t="s">
        <v>367</v>
      </c>
      <c r="N1545" s="252" t="s">
        <v>367</v>
      </c>
      <c r="O1545" s="252" t="s">
        <v>367</v>
      </c>
      <c r="P1545" s="252" t="s">
        <v>367</v>
      </c>
      <c r="Q1545" s="252" t="s">
        <v>367</v>
      </c>
    </row>
    <row r="1546" spans="1:17">
      <c r="A1546" s="253">
        <v>212555</v>
      </c>
      <c r="B1546" s="252" t="s">
        <v>182</v>
      </c>
      <c r="C1546" s="252" t="s">
        <v>367</v>
      </c>
      <c r="D1546" s="252" t="s">
        <v>368</v>
      </c>
      <c r="E1546" s="252" t="s">
        <v>368</v>
      </c>
      <c r="F1546" s="252" t="s">
        <v>368</v>
      </c>
      <c r="G1546" s="252" t="s">
        <v>368</v>
      </c>
      <c r="H1546" s="252" t="s">
        <v>368</v>
      </c>
      <c r="I1546" s="252" t="s">
        <v>366</v>
      </c>
      <c r="J1546" s="252" t="s">
        <v>368</v>
      </c>
      <c r="K1546" s="252" t="s">
        <v>366</v>
      </c>
      <c r="L1546" s="252" t="s">
        <v>366</v>
      </c>
      <c r="M1546" s="252" t="s">
        <v>367</v>
      </c>
      <c r="N1546" s="252" t="s">
        <v>367</v>
      </c>
      <c r="O1546" s="252" t="s">
        <v>367</v>
      </c>
      <c r="P1546" s="252" t="s">
        <v>367</v>
      </c>
      <c r="Q1546" s="252" t="s">
        <v>367</v>
      </c>
    </row>
    <row r="1547" spans="1:17">
      <c r="A1547" s="253">
        <v>213654</v>
      </c>
      <c r="B1547" s="252" t="s">
        <v>182</v>
      </c>
      <c r="C1547" s="252" t="s">
        <v>366</v>
      </c>
      <c r="D1547" s="252" t="s">
        <v>368</v>
      </c>
      <c r="E1547" s="252" t="s">
        <v>368</v>
      </c>
      <c r="F1547" s="252" t="s">
        <v>366</v>
      </c>
      <c r="G1547" s="252" t="s">
        <v>366</v>
      </c>
      <c r="H1547" s="252" t="s">
        <v>368</v>
      </c>
      <c r="I1547" s="252" t="s">
        <v>366</v>
      </c>
      <c r="J1547" s="252" t="s">
        <v>368</v>
      </c>
      <c r="K1547" s="252" t="s">
        <v>366</v>
      </c>
      <c r="L1547" s="252" t="s">
        <v>366</v>
      </c>
      <c r="M1547" s="252" t="s">
        <v>367</v>
      </c>
      <c r="N1547" s="252" t="s">
        <v>367</v>
      </c>
      <c r="O1547" s="252" t="s">
        <v>367</v>
      </c>
      <c r="P1547" s="252" t="s">
        <v>367</v>
      </c>
      <c r="Q1547" s="252" t="s">
        <v>367</v>
      </c>
    </row>
    <row r="1548" spans="1:17">
      <c r="A1548" s="253">
        <v>211400</v>
      </c>
      <c r="B1548" s="252" t="s">
        <v>182</v>
      </c>
      <c r="C1548" s="252" t="s">
        <v>366</v>
      </c>
      <c r="D1548" s="252" t="s">
        <v>368</v>
      </c>
      <c r="E1548" s="252" t="s">
        <v>366</v>
      </c>
      <c r="F1548" s="252" t="s">
        <v>366</v>
      </c>
      <c r="G1548" s="252" t="s">
        <v>366</v>
      </c>
      <c r="H1548" s="252" t="s">
        <v>366</v>
      </c>
      <c r="I1548" s="252" t="s">
        <v>366</v>
      </c>
      <c r="J1548" s="252" t="s">
        <v>368</v>
      </c>
      <c r="K1548" s="252" t="s">
        <v>366</v>
      </c>
      <c r="L1548" s="252" t="s">
        <v>366</v>
      </c>
      <c r="M1548" s="252" t="s">
        <v>367</v>
      </c>
      <c r="N1548" s="252" t="s">
        <v>367</v>
      </c>
      <c r="O1548" s="252" t="s">
        <v>367</v>
      </c>
      <c r="P1548" s="252" t="s">
        <v>367</v>
      </c>
      <c r="Q1548" s="252" t="s">
        <v>367</v>
      </c>
    </row>
    <row r="1549" spans="1:17">
      <c r="A1549" s="253">
        <v>211252</v>
      </c>
      <c r="B1549" s="252" t="s">
        <v>182</v>
      </c>
      <c r="C1549" s="252" t="s">
        <v>368</v>
      </c>
      <c r="D1549" s="252" t="s">
        <v>368</v>
      </c>
      <c r="E1549" s="252" t="s">
        <v>368</v>
      </c>
      <c r="F1549" s="252" t="s">
        <v>368</v>
      </c>
      <c r="G1549" s="252" t="s">
        <v>368</v>
      </c>
      <c r="H1549" s="252" t="s">
        <v>367</v>
      </c>
      <c r="I1549" s="252" t="s">
        <v>368</v>
      </c>
      <c r="J1549" s="252" t="s">
        <v>366</v>
      </c>
      <c r="K1549" s="252" t="s">
        <v>366</v>
      </c>
      <c r="L1549" s="252" t="s">
        <v>366</v>
      </c>
      <c r="M1549" s="252" t="s">
        <v>367</v>
      </c>
      <c r="N1549" s="252" t="s">
        <v>367</v>
      </c>
      <c r="O1549" s="252" t="s">
        <v>367</v>
      </c>
      <c r="P1549" s="252" t="s">
        <v>367</v>
      </c>
      <c r="Q1549" s="252" t="s">
        <v>367</v>
      </c>
    </row>
    <row r="1550" spans="1:17">
      <c r="A1550" s="253">
        <v>212626</v>
      </c>
      <c r="B1550" s="252" t="s">
        <v>182</v>
      </c>
      <c r="C1550" s="252" t="s">
        <v>366</v>
      </c>
      <c r="D1550" s="252" t="s">
        <v>368</v>
      </c>
      <c r="E1550" s="252" t="s">
        <v>366</v>
      </c>
      <c r="F1550" s="252" t="s">
        <v>366</v>
      </c>
      <c r="G1550" s="252" t="s">
        <v>368</v>
      </c>
      <c r="H1550" s="252" t="s">
        <v>367</v>
      </c>
      <c r="I1550" s="252" t="s">
        <v>368</v>
      </c>
      <c r="J1550" s="252" t="s">
        <v>366</v>
      </c>
      <c r="K1550" s="252" t="s">
        <v>366</v>
      </c>
      <c r="L1550" s="252" t="s">
        <v>366</v>
      </c>
      <c r="M1550" s="252" t="s">
        <v>367</v>
      </c>
      <c r="N1550" s="252" t="s">
        <v>367</v>
      </c>
      <c r="O1550" s="252" t="s">
        <v>367</v>
      </c>
      <c r="P1550" s="252" t="s">
        <v>367</v>
      </c>
      <c r="Q1550" s="252" t="s">
        <v>367</v>
      </c>
    </row>
    <row r="1551" spans="1:17">
      <c r="A1551" s="253">
        <v>212254</v>
      </c>
      <c r="B1551" s="252" t="s">
        <v>182</v>
      </c>
      <c r="C1551" s="252" t="s">
        <v>366</v>
      </c>
      <c r="D1551" s="252" t="s">
        <v>366</v>
      </c>
      <c r="E1551" s="252" t="s">
        <v>366</v>
      </c>
      <c r="F1551" s="252" t="s">
        <v>366</v>
      </c>
      <c r="G1551" s="252" t="s">
        <v>368</v>
      </c>
      <c r="H1551" s="252" t="s">
        <v>367</v>
      </c>
      <c r="I1551" s="252" t="s">
        <v>368</v>
      </c>
      <c r="J1551" s="252" t="s">
        <v>366</v>
      </c>
      <c r="K1551" s="252" t="s">
        <v>366</v>
      </c>
      <c r="L1551" s="252" t="s">
        <v>366</v>
      </c>
      <c r="M1551" s="252" t="s">
        <v>367</v>
      </c>
      <c r="N1551" s="252" t="s">
        <v>367</v>
      </c>
      <c r="O1551" s="252" t="s">
        <v>367</v>
      </c>
      <c r="P1551" s="252" t="s">
        <v>367</v>
      </c>
      <c r="Q1551" s="252" t="s">
        <v>367</v>
      </c>
    </row>
    <row r="1552" spans="1:17">
      <c r="A1552" s="252">
        <v>212445</v>
      </c>
      <c r="B1552" s="252" t="s">
        <v>182</v>
      </c>
      <c r="C1552" s="252" t="s">
        <v>368</v>
      </c>
      <c r="D1552" s="252" t="s">
        <v>368</v>
      </c>
      <c r="E1552" s="252" t="s">
        <v>366</v>
      </c>
      <c r="F1552" s="252" t="s">
        <v>366</v>
      </c>
      <c r="G1552" s="252" t="s">
        <v>368</v>
      </c>
      <c r="H1552" s="252" t="s">
        <v>368</v>
      </c>
      <c r="I1552" s="252" t="s">
        <v>368</v>
      </c>
      <c r="J1552" s="252" t="s">
        <v>366</v>
      </c>
      <c r="K1552" s="252" t="s">
        <v>366</v>
      </c>
      <c r="L1552" s="252" t="s">
        <v>366</v>
      </c>
      <c r="M1552" s="252" t="s">
        <v>367</v>
      </c>
      <c r="N1552" s="252" t="s">
        <v>367</v>
      </c>
      <c r="O1552" s="252" t="s">
        <v>367</v>
      </c>
      <c r="P1552" s="252" t="s">
        <v>367</v>
      </c>
      <c r="Q1552" s="252" t="s">
        <v>367</v>
      </c>
    </row>
    <row r="1553" spans="1:17">
      <c r="A1553" s="253">
        <v>213821</v>
      </c>
      <c r="B1553" s="252" t="s">
        <v>182</v>
      </c>
      <c r="C1553" s="252" t="s">
        <v>366</v>
      </c>
      <c r="D1553" s="252" t="s">
        <v>366</v>
      </c>
      <c r="E1553" s="252" t="s">
        <v>366</v>
      </c>
      <c r="F1553" s="252" t="s">
        <v>366</v>
      </c>
      <c r="G1553" s="252" t="s">
        <v>368</v>
      </c>
      <c r="H1553" s="252" t="s">
        <v>368</v>
      </c>
      <c r="I1553" s="252" t="s">
        <v>368</v>
      </c>
      <c r="J1553" s="252" t="s">
        <v>366</v>
      </c>
      <c r="K1553" s="252" t="s">
        <v>366</v>
      </c>
      <c r="L1553" s="252" t="s">
        <v>366</v>
      </c>
      <c r="M1553" s="252" t="s">
        <v>367</v>
      </c>
      <c r="N1553" s="252" t="s">
        <v>367</v>
      </c>
      <c r="O1553" s="252" t="s">
        <v>367</v>
      </c>
      <c r="P1553" s="252" t="s">
        <v>367</v>
      </c>
      <c r="Q1553" s="252" t="s">
        <v>367</v>
      </c>
    </row>
    <row r="1554" spans="1:17">
      <c r="A1554" s="253">
        <v>212710</v>
      </c>
      <c r="B1554" s="252" t="s">
        <v>182</v>
      </c>
      <c r="C1554" s="252" t="s">
        <v>366</v>
      </c>
      <c r="D1554" s="252" t="s">
        <v>366</v>
      </c>
      <c r="E1554" s="252" t="s">
        <v>366</v>
      </c>
      <c r="F1554" s="252" t="s">
        <v>366</v>
      </c>
      <c r="G1554" s="252" t="s">
        <v>368</v>
      </c>
      <c r="H1554" s="252" t="s">
        <v>368</v>
      </c>
      <c r="I1554" s="252" t="s">
        <v>368</v>
      </c>
      <c r="J1554" s="252" t="s">
        <v>366</v>
      </c>
      <c r="K1554" s="252" t="s">
        <v>366</v>
      </c>
      <c r="L1554" s="252" t="s">
        <v>366</v>
      </c>
      <c r="M1554" s="252" t="s">
        <v>367</v>
      </c>
      <c r="N1554" s="252" t="s">
        <v>367</v>
      </c>
      <c r="O1554" s="252" t="s">
        <v>367</v>
      </c>
      <c r="P1554" s="252" t="s">
        <v>367</v>
      </c>
      <c r="Q1554" s="252" t="s">
        <v>367</v>
      </c>
    </row>
    <row r="1555" spans="1:17">
      <c r="A1555" s="253">
        <v>213307</v>
      </c>
      <c r="B1555" s="252" t="s">
        <v>182</v>
      </c>
      <c r="C1555" s="252" t="s">
        <v>366</v>
      </c>
      <c r="D1555" s="252" t="s">
        <v>368</v>
      </c>
      <c r="E1555" s="252" t="s">
        <v>368</v>
      </c>
      <c r="F1555" s="252" t="s">
        <v>368</v>
      </c>
      <c r="G1555" s="252" t="s">
        <v>366</v>
      </c>
      <c r="H1555" s="252" t="s">
        <v>368</v>
      </c>
      <c r="I1555" s="252" t="s">
        <v>368</v>
      </c>
      <c r="J1555" s="252" t="s">
        <v>366</v>
      </c>
      <c r="K1555" s="252" t="s">
        <v>366</v>
      </c>
      <c r="L1555" s="252" t="s">
        <v>366</v>
      </c>
      <c r="M1555" s="252" t="s">
        <v>367</v>
      </c>
      <c r="N1555" s="252" t="s">
        <v>367</v>
      </c>
      <c r="O1555" s="252" t="s">
        <v>367</v>
      </c>
      <c r="P1555" s="252" t="s">
        <v>367</v>
      </c>
      <c r="Q1555" s="252" t="s">
        <v>367</v>
      </c>
    </row>
    <row r="1556" spans="1:17">
      <c r="A1556" s="253">
        <v>214563</v>
      </c>
      <c r="B1556" s="252" t="s">
        <v>182</v>
      </c>
      <c r="C1556" s="252" t="s">
        <v>366</v>
      </c>
      <c r="D1556" s="252" t="s">
        <v>368</v>
      </c>
      <c r="E1556" s="252" t="s">
        <v>366</v>
      </c>
      <c r="F1556" s="252" t="s">
        <v>368</v>
      </c>
      <c r="G1556" s="252" t="s">
        <v>366</v>
      </c>
      <c r="H1556" s="252" t="s">
        <v>368</v>
      </c>
      <c r="I1556" s="252" t="s">
        <v>368</v>
      </c>
      <c r="J1556" s="252" t="s">
        <v>366</v>
      </c>
      <c r="K1556" s="252" t="s">
        <v>366</v>
      </c>
      <c r="L1556" s="252" t="s">
        <v>366</v>
      </c>
      <c r="M1556" s="252" t="s">
        <v>367</v>
      </c>
      <c r="N1556" s="252" t="s">
        <v>367</v>
      </c>
      <c r="O1556" s="252" t="s">
        <v>367</v>
      </c>
      <c r="P1556" s="252" t="s">
        <v>367</v>
      </c>
      <c r="Q1556" s="252" t="s">
        <v>367</v>
      </c>
    </row>
    <row r="1557" spans="1:17">
      <c r="A1557" s="253">
        <v>212361</v>
      </c>
      <c r="B1557" s="252" t="s">
        <v>182</v>
      </c>
      <c r="C1557" s="252" t="s">
        <v>366</v>
      </c>
      <c r="D1557" s="252" t="s">
        <v>368</v>
      </c>
      <c r="E1557" s="252" t="s">
        <v>366</v>
      </c>
      <c r="F1557" s="252" t="s">
        <v>366</v>
      </c>
      <c r="G1557" s="252" t="s">
        <v>366</v>
      </c>
      <c r="H1557" s="252" t="s">
        <v>368</v>
      </c>
      <c r="I1557" s="252" t="s">
        <v>368</v>
      </c>
      <c r="J1557" s="252" t="s">
        <v>366</v>
      </c>
      <c r="K1557" s="252" t="s">
        <v>366</v>
      </c>
      <c r="L1557" s="252" t="s">
        <v>366</v>
      </c>
      <c r="M1557" s="252" t="s">
        <v>367</v>
      </c>
      <c r="N1557" s="252" t="s">
        <v>367</v>
      </c>
      <c r="O1557" s="252" t="s">
        <v>367</v>
      </c>
      <c r="P1557" s="252" t="s">
        <v>367</v>
      </c>
      <c r="Q1557" s="252" t="s">
        <v>367</v>
      </c>
    </row>
    <row r="1558" spans="1:17">
      <c r="A1558" s="253">
        <v>212644</v>
      </c>
      <c r="B1558" s="252" t="s">
        <v>182</v>
      </c>
      <c r="C1558" s="252" t="s">
        <v>366</v>
      </c>
      <c r="D1558" s="252" t="s">
        <v>366</v>
      </c>
      <c r="E1558" s="252" t="s">
        <v>366</v>
      </c>
      <c r="F1558" s="252" t="s">
        <v>366</v>
      </c>
      <c r="G1558" s="252" t="s">
        <v>366</v>
      </c>
      <c r="H1558" s="252" t="s">
        <v>368</v>
      </c>
      <c r="I1558" s="252" t="s">
        <v>368</v>
      </c>
      <c r="J1558" s="252" t="s">
        <v>366</v>
      </c>
      <c r="K1558" s="252" t="s">
        <v>366</v>
      </c>
      <c r="L1558" s="252" t="s">
        <v>366</v>
      </c>
      <c r="M1558" s="252" t="s">
        <v>367</v>
      </c>
      <c r="N1558" s="252" t="s">
        <v>367</v>
      </c>
      <c r="O1558" s="252" t="s">
        <v>367</v>
      </c>
      <c r="P1558" s="252" t="s">
        <v>367</v>
      </c>
      <c r="Q1558" s="252" t="s">
        <v>367</v>
      </c>
    </row>
    <row r="1559" spans="1:17">
      <c r="A1559" s="253">
        <v>213683</v>
      </c>
      <c r="B1559" s="252" t="s">
        <v>182</v>
      </c>
      <c r="C1559" s="252" t="s">
        <v>366</v>
      </c>
      <c r="D1559" s="252" t="s">
        <v>366</v>
      </c>
      <c r="E1559" s="252" t="s">
        <v>368</v>
      </c>
      <c r="F1559" s="252" t="s">
        <v>366</v>
      </c>
      <c r="G1559" s="252" t="s">
        <v>368</v>
      </c>
      <c r="H1559" s="252" t="s">
        <v>366</v>
      </c>
      <c r="I1559" s="252" t="s">
        <v>368</v>
      </c>
      <c r="J1559" s="252" t="s">
        <v>366</v>
      </c>
      <c r="K1559" s="252" t="s">
        <v>366</v>
      </c>
      <c r="L1559" s="252" t="s">
        <v>366</v>
      </c>
      <c r="M1559" s="252" t="s">
        <v>367</v>
      </c>
      <c r="N1559" s="252" t="s">
        <v>367</v>
      </c>
      <c r="O1559" s="252" t="s">
        <v>367</v>
      </c>
      <c r="P1559" s="252" t="s">
        <v>367</v>
      </c>
      <c r="Q1559" s="252" t="s">
        <v>367</v>
      </c>
    </row>
    <row r="1560" spans="1:17">
      <c r="A1560" s="253">
        <v>213909</v>
      </c>
      <c r="B1560" s="252" t="s">
        <v>182</v>
      </c>
      <c r="C1560" s="252" t="s">
        <v>366</v>
      </c>
      <c r="D1560" s="252" t="s">
        <v>366</v>
      </c>
      <c r="E1560" s="252" t="s">
        <v>366</v>
      </c>
      <c r="F1560" s="252" t="s">
        <v>366</v>
      </c>
      <c r="G1560" s="252" t="s">
        <v>368</v>
      </c>
      <c r="H1560" s="252" t="s">
        <v>367</v>
      </c>
      <c r="I1560" s="252" t="s">
        <v>366</v>
      </c>
      <c r="J1560" s="252" t="s">
        <v>366</v>
      </c>
      <c r="K1560" s="252" t="s">
        <v>366</v>
      </c>
      <c r="L1560" s="252" t="s">
        <v>366</v>
      </c>
      <c r="M1560" s="252" t="s">
        <v>367</v>
      </c>
      <c r="N1560" s="252" t="s">
        <v>367</v>
      </c>
      <c r="O1560" s="252" t="s">
        <v>367</v>
      </c>
      <c r="P1560" s="252" t="s">
        <v>367</v>
      </c>
      <c r="Q1560" s="252" t="s">
        <v>367</v>
      </c>
    </row>
    <row r="1561" spans="1:17">
      <c r="A1561" s="253">
        <v>210526</v>
      </c>
      <c r="B1561" s="252" t="s">
        <v>182</v>
      </c>
      <c r="C1561" s="252" t="s">
        <v>366</v>
      </c>
      <c r="D1561" s="252" t="s">
        <v>366</v>
      </c>
      <c r="E1561" s="252" t="s">
        <v>366</v>
      </c>
      <c r="F1561" s="252" t="s">
        <v>366</v>
      </c>
      <c r="G1561" s="252" t="s">
        <v>368</v>
      </c>
      <c r="H1561" s="252" t="s">
        <v>367</v>
      </c>
      <c r="I1561" s="252" t="s">
        <v>366</v>
      </c>
      <c r="J1561" s="252" t="s">
        <v>366</v>
      </c>
      <c r="K1561" s="252" t="s">
        <v>366</v>
      </c>
      <c r="L1561" s="252" t="s">
        <v>366</v>
      </c>
      <c r="M1561" s="252" t="s">
        <v>367</v>
      </c>
      <c r="N1561" s="252" t="s">
        <v>367</v>
      </c>
      <c r="O1561" s="252" t="s">
        <v>367</v>
      </c>
      <c r="P1561" s="252" t="s">
        <v>367</v>
      </c>
      <c r="Q1561" s="252" t="s">
        <v>367</v>
      </c>
    </row>
    <row r="1562" spans="1:17">
      <c r="A1562" s="253">
        <v>213098</v>
      </c>
      <c r="B1562" s="252" t="s">
        <v>182</v>
      </c>
      <c r="C1562" s="252" t="s">
        <v>366</v>
      </c>
      <c r="D1562" s="252" t="s">
        <v>368</v>
      </c>
      <c r="E1562" s="252" t="s">
        <v>366</v>
      </c>
      <c r="F1562" s="252" t="s">
        <v>366</v>
      </c>
      <c r="G1562" s="252" t="s">
        <v>366</v>
      </c>
      <c r="H1562" s="252" t="s">
        <v>367</v>
      </c>
      <c r="I1562" s="252" t="s">
        <v>366</v>
      </c>
      <c r="J1562" s="252" t="s">
        <v>366</v>
      </c>
      <c r="K1562" s="252" t="s">
        <v>366</v>
      </c>
      <c r="L1562" s="252" t="s">
        <v>366</v>
      </c>
      <c r="M1562" s="252" t="s">
        <v>367</v>
      </c>
      <c r="N1562" s="252" t="s">
        <v>367</v>
      </c>
      <c r="O1562" s="252" t="s">
        <v>367</v>
      </c>
      <c r="P1562" s="252" t="s">
        <v>367</v>
      </c>
      <c r="Q1562" s="252" t="s">
        <v>367</v>
      </c>
    </row>
    <row r="1563" spans="1:17">
      <c r="A1563" s="253">
        <v>212671</v>
      </c>
      <c r="B1563" s="252" t="s">
        <v>182</v>
      </c>
      <c r="C1563" s="252" t="s">
        <v>366</v>
      </c>
      <c r="D1563" s="252" t="s">
        <v>368</v>
      </c>
      <c r="E1563" s="252" t="s">
        <v>366</v>
      </c>
      <c r="F1563" s="252" t="s">
        <v>366</v>
      </c>
      <c r="G1563" s="252" t="s">
        <v>366</v>
      </c>
      <c r="H1563" s="252" t="s">
        <v>368</v>
      </c>
      <c r="I1563" s="252" t="s">
        <v>366</v>
      </c>
      <c r="J1563" s="252" t="s">
        <v>366</v>
      </c>
      <c r="K1563" s="252" t="s">
        <v>366</v>
      </c>
      <c r="L1563" s="252" t="s">
        <v>366</v>
      </c>
      <c r="M1563" s="252" t="s">
        <v>367</v>
      </c>
      <c r="N1563" s="252" t="s">
        <v>367</v>
      </c>
      <c r="O1563" s="252" t="s">
        <v>367</v>
      </c>
      <c r="P1563" s="252" t="s">
        <v>367</v>
      </c>
      <c r="Q1563" s="252" t="s">
        <v>367</v>
      </c>
    </row>
    <row r="1564" spans="1:17">
      <c r="A1564" s="252">
        <v>213259</v>
      </c>
      <c r="B1564" s="252" t="s">
        <v>182</v>
      </c>
      <c r="C1564" s="252" t="s">
        <v>368</v>
      </c>
      <c r="D1564" s="252" t="s">
        <v>368</v>
      </c>
      <c r="E1564" s="252" t="s">
        <v>368</v>
      </c>
      <c r="F1564" s="252" t="s">
        <v>368</v>
      </c>
      <c r="G1564" s="252" t="s">
        <v>367</v>
      </c>
      <c r="H1564" s="252" t="s">
        <v>366</v>
      </c>
      <c r="I1564" s="252" t="s">
        <v>366</v>
      </c>
      <c r="J1564" s="252" t="s">
        <v>366</v>
      </c>
      <c r="K1564" s="252" t="s">
        <v>366</v>
      </c>
      <c r="L1564" s="252" t="s">
        <v>366</v>
      </c>
      <c r="M1564" s="252" t="s">
        <v>367</v>
      </c>
      <c r="N1564" s="252" t="s">
        <v>367</v>
      </c>
      <c r="O1564" s="252" t="s">
        <v>367</v>
      </c>
      <c r="P1564" s="252" t="s">
        <v>367</v>
      </c>
      <c r="Q1564" s="252" t="s">
        <v>367</v>
      </c>
    </row>
    <row r="1565" spans="1:17">
      <c r="A1565" s="252">
        <v>214646</v>
      </c>
      <c r="B1565" s="252" t="s">
        <v>182</v>
      </c>
      <c r="C1565" s="252" t="s">
        <v>368</v>
      </c>
      <c r="D1565" s="252" t="s">
        <v>368</v>
      </c>
      <c r="E1565" s="252" t="s">
        <v>368</v>
      </c>
      <c r="F1565" s="252" t="s">
        <v>368</v>
      </c>
      <c r="G1565" s="252" t="s">
        <v>368</v>
      </c>
      <c r="H1565" s="252" t="s">
        <v>366</v>
      </c>
      <c r="I1565" s="252" t="s">
        <v>366</v>
      </c>
      <c r="J1565" s="252" t="s">
        <v>366</v>
      </c>
      <c r="K1565" s="252" t="s">
        <v>366</v>
      </c>
      <c r="L1565" s="252" t="s">
        <v>366</v>
      </c>
      <c r="M1565" s="252" t="s">
        <v>367</v>
      </c>
      <c r="N1565" s="252" t="s">
        <v>367</v>
      </c>
      <c r="O1565" s="252" t="s">
        <v>367</v>
      </c>
      <c r="P1565" s="252" t="s">
        <v>367</v>
      </c>
      <c r="Q1565" s="252" t="s">
        <v>367</v>
      </c>
    </row>
    <row r="1566" spans="1:17">
      <c r="A1566" s="253">
        <v>212326</v>
      </c>
      <c r="B1566" s="252" t="s">
        <v>182</v>
      </c>
      <c r="C1566" s="252" t="s">
        <v>366</v>
      </c>
      <c r="D1566" s="252" t="s">
        <v>368</v>
      </c>
      <c r="E1566" s="252" t="s">
        <v>366</v>
      </c>
      <c r="F1566" s="252" t="s">
        <v>366</v>
      </c>
      <c r="G1566" s="252" t="s">
        <v>368</v>
      </c>
      <c r="H1566" s="252" t="s">
        <v>366</v>
      </c>
      <c r="I1566" s="252" t="s">
        <v>366</v>
      </c>
      <c r="J1566" s="252" t="s">
        <v>366</v>
      </c>
      <c r="K1566" s="252" t="s">
        <v>366</v>
      </c>
      <c r="L1566" s="252" t="s">
        <v>366</v>
      </c>
      <c r="M1566" s="252" t="s">
        <v>367</v>
      </c>
      <c r="N1566" s="252" t="s">
        <v>367</v>
      </c>
      <c r="O1566" s="252" t="s">
        <v>367</v>
      </c>
      <c r="P1566" s="252" t="s">
        <v>367</v>
      </c>
      <c r="Q1566" s="252" t="s">
        <v>367</v>
      </c>
    </row>
    <row r="1567" spans="1:17">
      <c r="A1567" s="253">
        <v>211473</v>
      </c>
      <c r="B1567" s="252" t="s">
        <v>182</v>
      </c>
      <c r="C1567" s="252" t="s">
        <v>367</v>
      </c>
      <c r="D1567" s="252" t="s">
        <v>367</v>
      </c>
      <c r="E1567" s="252" t="s">
        <v>366</v>
      </c>
      <c r="F1567" s="252" t="s">
        <v>368</v>
      </c>
      <c r="G1567" s="252" t="s">
        <v>366</v>
      </c>
      <c r="H1567" s="252" t="s">
        <v>366</v>
      </c>
      <c r="I1567" s="252" t="s">
        <v>366</v>
      </c>
      <c r="J1567" s="252" t="s">
        <v>366</v>
      </c>
      <c r="K1567" s="252" t="s">
        <v>366</v>
      </c>
      <c r="L1567" s="252" t="s">
        <v>366</v>
      </c>
      <c r="M1567" s="252" t="s">
        <v>367</v>
      </c>
      <c r="N1567" s="252" t="s">
        <v>367</v>
      </c>
      <c r="O1567" s="252" t="s">
        <v>367</v>
      </c>
      <c r="P1567" s="252" t="s">
        <v>367</v>
      </c>
      <c r="Q1567" s="252" t="s">
        <v>367</v>
      </c>
    </row>
    <row r="1568" spans="1:17">
      <c r="A1568" s="253">
        <v>214408</v>
      </c>
      <c r="B1568" s="252" t="s">
        <v>182</v>
      </c>
      <c r="C1568" s="252" t="s">
        <v>366</v>
      </c>
      <c r="D1568" s="252" t="s">
        <v>368</v>
      </c>
      <c r="E1568" s="252" t="s">
        <v>366</v>
      </c>
      <c r="F1568" s="252" t="s">
        <v>366</v>
      </c>
      <c r="G1568" s="252" t="s">
        <v>366</v>
      </c>
      <c r="H1568" s="252" t="s">
        <v>366</v>
      </c>
      <c r="I1568" s="252" t="s">
        <v>366</v>
      </c>
      <c r="J1568" s="252" t="s">
        <v>366</v>
      </c>
      <c r="K1568" s="252" t="s">
        <v>366</v>
      </c>
      <c r="L1568" s="252" t="s">
        <v>366</v>
      </c>
      <c r="M1568" s="252" t="s">
        <v>367</v>
      </c>
      <c r="N1568" s="252" t="s">
        <v>367</v>
      </c>
      <c r="O1568" s="252" t="s">
        <v>367</v>
      </c>
      <c r="P1568" s="252" t="s">
        <v>367</v>
      </c>
      <c r="Q1568" s="252" t="s">
        <v>367</v>
      </c>
    </row>
    <row r="1569" spans="1:45">
      <c r="A1569" s="272">
        <v>212175</v>
      </c>
      <c r="B1569" s="252" t="e">
        <v>#N/A</v>
      </c>
      <c r="C1569" s="272" t="s">
        <v>366</v>
      </c>
      <c r="D1569" s="272" t="s">
        <v>368</v>
      </c>
      <c r="E1569" s="272" t="s">
        <v>368</v>
      </c>
      <c r="F1569" s="272" t="s">
        <v>366</v>
      </c>
      <c r="G1569" s="272" t="s">
        <v>368</v>
      </c>
      <c r="H1569" s="272" t="s">
        <v>368</v>
      </c>
      <c r="I1569" s="272" t="s">
        <v>368</v>
      </c>
      <c r="J1569" s="272" t="s">
        <v>367</v>
      </c>
      <c r="K1569" s="272" t="s">
        <v>368</v>
      </c>
      <c r="L1569" s="272" t="s">
        <v>366</v>
      </c>
      <c r="M1569" s="272" t="s">
        <v>368</v>
      </c>
      <c r="N1569" s="272" t="s">
        <v>368</v>
      </c>
      <c r="O1569" s="272" t="s">
        <v>368</v>
      </c>
      <c r="P1569" s="272" t="s">
        <v>368</v>
      </c>
      <c r="Q1569" s="272" t="s">
        <v>367</v>
      </c>
      <c r="R1569" s="272" t="s">
        <v>368</v>
      </c>
      <c r="S1569" s="272" t="s">
        <v>368</v>
      </c>
      <c r="T1569" s="272" t="s">
        <v>368</v>
      </c>
      <c r="U1569" s="272" t="s">
        <v>368</v>
      </c>
      <c r="V1569" s="272" t="s">
        <v>368</v>
      </c>
      <c r="W1569" s="272"/>
      <c r="X1569" s="272"/>
      <c r="Y1569" s="272"/>
      <c r="Z1569" s="272"/>
      <c r="AA1569" s="272"/>
      <c r="AB1569" s="272"/>
      <c r="AC1569" s="272"/>
      <c r="AD1569" s="272"/>
      <c r="AE1569" s="272"/>
      <c r="AF1569" s="272"/>
      <c r="AG1569" s="272"/>
      <c r="AH1569" s="272"/>
      <c r="AI1569" s="272"/>
      <c r="AJ1569" s="272"/>
      <c r="AK1569" s="272"/>
      <c r="AL1569" s="272"/>
      <c r="AM1569" s="272"/>
      <c r="AN1569" s="272"/>
      <c r="AO1569" s="272"/>
      <c r="AP1569" s="272"/>
      <c r="AQ1569" s="272"/>
      <c r="AR1569" s="272"/>
      <c r="AS1569" s="272"/>
    </row>
  </sheetData>
  <sheetProtection password="BE64" sheet="1" objects="1" scenarios="1" selectLockedCells="1" selectUnlockedCells="1"/>
  <autoFilter ref="A1:AS1569">
    <sortState ref="A2:AS1569">
      <sortCondition ref="B1"/>
    </sortState>
  </autoFilter>
  <conditionalFormatting sqref="A527:A1054">
    <cfRule type="duplicateValues" dxfId="5" priority="38"/>
  </conditionalFormatting>
  <conditionalFormatting sqref="A1:A526">
    <cfRule type="duplicateValues" dxfId="4" priority="39"/>
  </conditionalFormatting>
  <conditionalFormatting sqref="A1:A1054">
    <cfRule type="duplicateValues" dxfId="3" priority="40"/>
  </conditionalFormatting>
  <conditionalFormatting sqref="A1:A1048576">
    <cfRule type="duplicateValues" dxfId="2" priority="3"/>
  </conditionalFormatting>
  <conditionalFormatting sqref="A1055:A1070">
    <cfRule type="duplicateValues" dxfId="1" priority="44"/>
  </conditionalFormatting>
  <conditionalFormatting sqref="A1071:A1569">
    <cfRule type="duplicateValues" dxfId="0" priority="51"/>
  </conditionalFormatting>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V23"/>
  <sheetViews>
    <sheetView showGridLines="0" rightToLeft="1" tabSelected="1" topLeftCell="A7" workbookViewId="0">
      <selection activeCell="B14" sqref="B14:I19"/>
    </sheetView>
  </sheetViews>
  <sheetFormatPr defaultRowHeight="18"/>
  <cols>
    <col min="1" max="1" width="2.25" style="254" customWidth="1"/>
    <col min="2" max="2" width="4.5" style="254" customWidth="1"/>
    <col min="3" max="6" width="9" style="254"/>
    <col min="7" max="7" width="1.5" style="254" customWidth="1"/>
    <col min="8" max="8" width="12.75" style="254" customWidth="1"/>
    <col min="9" max="9" width="16.875" style="254" customWidth="1"/>
    <col min="10" max="10" width="5" style="254" customWidth="1"/>
    <col min="11" max="11" width="9" style="254" customWidth="1"/>
    <col min="12" max="12" width="2.75" style="254" customWidth="1"/>
    <col min="13" max="13" width="9" style="254"/>
    <col min="14" max="14" width="9" style="254" customWidth="1"/>
    <col min="15" max="15" width="3.5" style="254" customWidth="1"/>
    <col min="16" max="17" width="9" style="254"/>
    <col min="18" max="18" width="4.75" style="254" customWidth="1"/>
    <col min="19" max="19" width="2" style="254" customWidth="1"/>
    <col min="20" max="20" width="8.875" style="254" customWidth="1"/>
    <col min="21" max="21" width="15.5" style="254" customWidth="1"/>
    <col min="22" max="16384" width="9" style="254"/>
  </cols>
  <sheetData>
    <row r="1" spans="1:22" ht="28.5" thickBot="1">
      <c r="B1" s="344" t="s">
        <v>2348</v>
      </c>
      <c r="C1" s="344"/>
      <c r="D1" s="344"/>
      <c r="E1" s="344"/>
      <c r="F1" s="344"/>
      <c r="G1" s="344"/>
      <c r="H1" s="344"/>
      <c r="I1" s="344"/>
      <c r="J1" s="344"/>
      <c r="K1" s="344"/>
      <c r="L1" s="344"/>
      <c r="M1" s="344"/>
      <c r="N1" s="344"/>
      <c r="O1" s="344"/>
      <c r="P1" s="344"/>
      <c r="Q1" s="344"/>
      <c r="R1" s="344"/>
      <c r="S1" s="344"/>
      <c r="T1" s="344"/>
      <c r="U1" s="344"/>
    </row>
    <row r="2" spans="1:22" ht="19.5" customHeight="1" thickBot="1">
      <c r="B2" s="345" t="s">
        <v>357</v>
      </c>
      <c r="C2" s="345"/>
      <c r="D2" s="345"/>
      <c r="E2" s="345"/>
      <c r="F2" s="345"/>
      <c r="G2" s="345"/>
      <c r="H2" s="345"/>
      <c r="I2" s="345"/>
      <c r="J2" s="255"/>
      <c r="K2" s="346" t="s">
        <v>2349</v>
      </c>
      <c r="L2" s="347"/>
      <c r="M2" s="347"/>
      <c r="N2" s="347"/>
      <c r="O2" s="347"/>
      <c r="P2" s="347"/>
      <c r="Q2" s="347"/>
      <c r="R2" s="347"/>
      <c r="S2" s="347"/>
      <c r="T2" s="350" t="s">
        <v>2350</v>
      </c>
      <c r="U2" s="351"/>
    </row>
    <row r="3" spans="1:22" ht="22.5" customHeight="1" thickBot="1">
      <c r="A3" s="256">
        <v>1</v>
      </c>
      <c r="B3" s="354" t="s">
        <v>2351</v>
      </c>
      <c r="C3" s="355"/>
      <c r="D3" s="355"/>
      <c r="E3" s="355"/>
      <c r="F3" s="355"/>
      <c r="G3" s="355"/>
      <c r="H3" s="355"/>
      <c r="I3" s="356"/>
      <c r="K3" s="348"/>
      <c r="L3" s="349"/>
      <c r="M3" s="349"/>
      <c r="N3" s="349"/>
      <c r="O3" s="349"/>
      <c r="P3" s="349"/>
      <c r="Q3" s="349"/>
      <c r="R3" s="349"/>
      <c r="S3" s="349"/>
      <c r="T3" s="352"/>
      <c r="U3" s="353"/>
    </row>
    <row r="4" spans="1:22" ht="22.5" customHeight="1" thickBot="1">
      <c r="A4" s="256">
        <v>2</v>
      </c>
      <c r="B4" s="341" t="s">
        <v>2352</v>
      </c>
      <c r="C4" s="342"/>
      <c r="D4" s="342"/>
      <c r="E4" s="342"/>
      <c r="F4" s="342"/>
      <c r="G4" s="342"/>
      <c r="H4" s="342"/>
      <c r="I4" s="343"/>
      <c r="K4" s="324" t="s">
        <v>17</v>
      </c>
      <c r="L4" s="325"/>
      <c r="M4" s="325"/>
      <c r="N4" s="325"/>
      <c r="O4" s="325"/>
      <c r="P4" s="325"/>
      <c r="Q4" s="325"/>
      <c r="R4" s="325"/>
      <c r="S4" s="326"/>
      <c r="T4" s="334">
        <v>1</v>
      </c>
      <c r="U4" s="335"/>
    </row>
    <row r="5" spans="1:22" ht="22.5" customHeight="1" thickBot="1">
      <c r="A5" s="256"/>
      <c r="B5" s="308" t="s">
        <v>2353</v>
      </c>
      <c r="C5" s="309"/>
      <c r="D5" s="309"/>
      <c r="E5" s="309"/>
      <c r="F5" s="309"/>
      <c r="G5" s="309"/>
      <c r="H5" s="309"/>
      <c r="I5" s="257"/>
      <c r="K5" s="332" t="s">
        <v>2354</v>
      </c>
      <c r="L5" s="333"/>
      <c r="M5" s="333"/>
      <c r="N5" s="333"/>
      <c r="O5" s="333"/>
      <c r="P5" s="333"/>
      <c r="Q5" s="333"/>
      <c r="R5" s="333"/>
      <c r="S5" s="333"/>
      <c r="T5" s="334">
        <v>1</v>
      </c>
      <c r="U5" s="335"/>
    </row>
    <row r="6" spans="1:22" ht="22.5" customHeight="1" thickBot="1">
      <c r="A6" s="256"/>
      <c r="B6" s="336" t="s">
        <v>2355</v>
      </c>
      <c r="C6" s="337"/>
      <c r="D6" s="337"/>
      <c r="E6" s="337"/>
      <c r="F6" s="337"/>
      <c r="G6" s="337"/>
      <c r="H6" s="337"/>
      <c r="I6" s="338"/>
      <c r="K6" s="332" t="s">
        <v>2356</v>
      </c>
      <c r="L6" s="333"/>
      <c r="M6" s="333"/>
      <c r="N6" s="333"/>
      <c r="O6" s="333"/>
      <c r="P6" s="333"/>
      <c r="Q6" s="333"/>
      <c r="R6" s="333"/>
      <c r="S6" s="333"/>
      <c r="T6" s="339" t="s">
        <v>2357</v>
      </c>
      <c r="U6" s="340"/>
    </row>
    <row r="7" spans="1:22" ht="22.5" customHeight="1" thickBot="1">
      <c r="A7" s="256">
        <v>3</v>
      </c>
      <c r="B7" s="308" t="s">
        <v>361</v>
      </c>
      <c r="C7" s="309"/>
      <c r="D7" s="309"/>
      <c r="E7" s="309"/>
      <c r="F7" s="309"/>
      <c r="G7" s="309"/>
      <c r="H7" s="310" t="s">
        <v>359</v>
      </c>
      <c r="I7" s="311"/>
      <c r="K7" s="312" t="s">
        <v>2358</v>
      </c>
      <c r="L7" s="313"/>
      <c r="M7" s="313"/>
      <c r="N7" s="313"/>
      <c r="O7" s="313"/>
      <c r="P7" s="313"/>
      <c r="Q7" s="313"/>
      <c r="R7" s="313"/>
      <c r="S7" s="314"/>
      <c r="T7" s="315">
        <v>0.5</v>
      </c>
      <c r="U7" s="316"/>
      <c r="V7" s="258"/>
    </row>
    <row r="8" spans="1:22" ht="22.5" customHeight="1">
      <c r="A8" s="256">
        <v>4</v>
      </c>
      <c r="B8" s="317" t="s">
        <v>2367</v>
      </c>
      <c r="C8" s="317"/>
      <c r="D8" s="317"/>
      <c r="E8" s="317"/>
      <c r="F8" s="317"/>
      <c r="G8" s="317"/>
      <c r="H8" s="317"/>
      <c r="I8" s="317"/>
      <c r="J8" s="258"/>
      <c r="K8" s="320" t="s">
        <v>2359</v>
      </c>
      <c r="L8" s="321"/>
      <c r="M8" s="321"/>
      <c r="N8" s="321"/>
      <c r="O8" s="321"/>
      <c r="P8" s="321"/>
      <c r="Q8" s="321"/>
      <c r="R8" s="321"/>
      <c r="S8" s="321"/>
      <c r="T8" s="322" t="s">
        <v>2360</v>
      </c>
      <c r="U8" s="323"/>
    </row>
    <row r="9" spans="1:22" ht="22.5" customHeight="1">
      <c r="A9" s="256"/>
      <c r="B9" s="318"/>
      <c r="C9" s="318"/>
      <c r="D9" s="318"/>
      <c r="E9" s="318"/>
      <c r="F9" s="318"/>
      <c r="G9" s="318"/>
      <c r="H9" s="318"/>
      <c r="I9" s="318"/>
      <c r="J9" s="259"/>
      <c r="K9" s="320"/>
      <c r="L9" s="321"/>
      <c r="M9" s="321"/>
      <c r="N9" s="321"/>
      <c r="O9" s="321"/>
      <c r="P9" s="321"/>
      <c r="Q9" s="321"/>
      <c r="R9" s="321"/>
      <c r="S9" s="321"/>
      <c r="T9" s="322"/>
      <c r="U9" s="323"/>
    </row>
    <row r="10" spans="1:22" ht="22.5" customHeight="1">
      <c r="A10" s="256"/>
      <c r="B10" s="318"/>
      <c r="C10" s="318"/>
      <c r="D10" s="318"/>
      <c r="E10" s="318"/>
      <c r="F10" s="318"/>
      <c r="G10" s="318"/>
      <c r="H10" s="318"/>
      <c r="I10" s="318"/>
      <c r="K10" s="324" t="s">
        <v>2361</v>
      </c>
      <c r="L10" s="325"/>
      <c r="M10" s="325"/>
      <c r="N10" s="325"/>
      <c r="O10" s="325"/>
      <c r="P10" s="325"/>
      <c r="Q10" s="325"/>
      <c r="R10" s="325"/>
      <c r="S10" s="326"/>
      <c r="T10" s="327">
        <v>0.2</v>
      </c>
      <c r="U10" s="328"/>
    </row>
    <row r="11" spans="1:22" ht="45" customHeight="1">
      <c r="A11" s="256"/>
      <c r="B11" s="318"/>
      <c r="C11" s="318"/>
      <c r="D11" s="318"/>
      <c r="E11" s="318"/>
      <c r="F11" s="318"/>
      <c r="G11" s="318"/>
      <c r="H11" s="318"/>
      <c r="I11" s="318"/>
      <c r="K11" s="329" t="s">
        <v>2362</v>
      </c>
      <c r="L11" s="330"/>
      <c r="M11" s="330"/>
      <c r="N11" s="330"/>
      <c r="O11" s="330"/>
      <c r="P11" s="330"/>
      <c r="Q11" s="330"/>
      <c r="R11" s="330"/>
      <c r="S11" s="331"/>
      <c r="T11" s="290" t="s">
        <v>2360</v>
      </c>
      <c r="U11" s="291"/>
    </row>
    <row r="12" spans="1:22" ht="22.5" customHeight="1" thickBot="1">
      <c r="A12" s="256"/>
      <c r="B12" s="319"/>
      <c r="C12" s="319"/>
      <c r="D12" s="319"/>
      <c r="E12" s="319"/>
      <c r="F12" s="319"/>
      <c r="G12" s="319"/>
      <c r="H12" s="319"/>
      <c r="I12" s="319"/>
      <c r="K12" s="292" t="s">
        <v>2363</v>
      </c>
      <c r="L12" s="293"/>
      <c r="M12" s="293"/>
      <c r="N12" s="293"/>
      <c r="O12" s="293"/>
      <c r="P12" s="293"/>
      <c r="Q12" s="293"/>
      <c r="R12" s="293"/>
      <c r="S12" s="294"/>
      <c r="T12" s="295">
        <v>0.5</v>
      </c>
      <c r="U12" s="296"/>
    </row>
    <row r="13" spans="1:22" ht="22.5" customHeight="1" thickBot="1">
      <c r="A13" s="256">
        <v>5</v>
      </c>
      <c r="B13" s="297" t="s">
        <v>2364</v>
      </c>
      <c r="C13" s="298"/>
      <c r="D13" s="298"/>
      <c r="E13" s="298"/>
      <c r="F13" s="298"/>
      <c r="G13" s="298"/>
      <c r="H13" s="298"/>
      <c r="I13" s="299"/>
      <c r="K13" s="300" t="s">
        <v>2365</v>
      </c>
      <c r="L13" s="301"/>
      <c r="M13" s="301"/>
      <c r="N13" s="301"/>
      <c r="O13" s="301"/>
      <c r="P13" s="301"/>
      <c r="Q13" s="301"/>
      <c r="R13" s="301"/>
      <c r="S13" s="301"/>
      <c r="T13" s="301"/>
      <c r="U13" s="301"/>
    </row>
    <row r="14" spans="1:22" ht="22.5" customHeight="1">
      <c r="A14" s="256"/>
      <c r="B14" s="302" t="s">
        <v>2366</v>
      </c>
      <c r="C14" s="302"/>
      <c r="D14" s="302"/>
      <c r="E14" s="302"/>
      <c r="F14" s="302"/>
      <c r="G14" s="302"/>
      <c r="H14" s="302"/>
      <c r="I14" s="302"/>
      <c r="K14" s="301"/>
      <c r="L14" s="301"/>
      <c r="M14" s="301"/>
      <c r="N14" s="301"/>
      <c r="O14" s="301"/>
      <c r="P14" s="301"/>
      <c r="Q14" s="301"/>
      <c r="R14" s="301"/>
      <c r="S14" s="301"/>
      <c r="T14" s="301"/>
      <c r="U14" s="301"/>
    </row>
    <row r="15" spans="1:22" ht="3.75" customHeight="1">
      <c r="A15" s="256"/>
      <c r="B15" s="303"/>
      <c r="C15" s="303"/>
      <c r="D15" s="303"/>
      <c r="E15" s="303"/>
      <c r="F15" s="303"/>
      <c r="G15" s="303"/>
      <c r="H15" s="303"/>
      <c r="I15" s="303"/>
      <c r="K15" s="305"/>
      <c r="L15" s="305"/>
      <c r="M15" s="305"/>
      <c r="N15" s="305"/>
      <c r="O15" s="305"/>
      <c r="P15" s="305"/>
      <c r="Q15" s="305"/>
      <c r="R15" s="305"/>
      <c r="S15" s="305"/>
      <c r="T15" s="305"/>
      <c r="U15" s="305"/>
    </row>
    <row r="16" spans="1:22" ht="26.25" customHeight="1">
      <c r="A16" s="256">
        <v>6</v>
      </c>
      <c r="B16" s="303"/>
      <c r="C16" s="303"/>
      <c r="D16" s="303"/>
      <c r="E16" s="303"/>
      <c r="F16" s="303"/>
      <c r="G16" s="303"/>
      <c r="H16" s="303"/>
      <c r="I16" s="303"/>
      <c r="K16" s="305"/>
      <c r="L16" s="305"/>
      <c r="M16" s="305"/>
      <c r="N16" s="305"/>
      <c r="O16" s="305"/>
      <c r="P16" s="305"/>
      <c r="Q16" s="305"/>
      <c r="R16" s="305"/>
      <c r="S16" s="305"/>
      <c r="T16" s="305"/>
      <c r="U16" s="305"/>
    </row>
    <row r="17" spans="2:22" ht="19.5" customHeight="1">
      <c r="B17" s="303"/>
      <c r="C17" s="303"/>
      <c r="D17" s="303"/>
      <c r="E17" s="303"/>
      <c r="F17" s="303"/>
      <c r="G17" s="303"/>
      <c r="H17" s="303"/>
      <c r="I17" s="303"/>
      <c r="K17" s="305"/>
      <c r="L17" s="305"/>
      <c r="M17" s="305"/>
      <c r="N17" s="305"/>
      <c r="O17" s="305"/>
      <c r="P17" s="305"/>
      <c r="Q17" s="305"/>
      <c r="R17" s="305"/>
      <c r="S17" s="305"/>
      <c r="T17" s="305"/>
      <c r="U17" s="305"/>
    </row>
    <row r="18" spans="2:22" ht="19.5" customHeight="1">
      <c r="B18" s="303"/>
      <c r="C18" s="303"/>
      <c r="D18" s="303"/>
      <c r="E18" s="303"/>
      <c r="F18" s="303"/>
      <c r="G18" s="303"/>
      <c r="H18" s="303"/>
      <c r="I18" s="303"/>
      <c r="K18" s="260"/>
      <c r="L18" s="261"/>
      <c r="M18" s="306"/>
      <c r="N18" s="306"/>
      <c r="O18" s="306"/>
      <c r="P18" s="262"/>
      <c r="Q18" s="307"/>
      <c r="R18" s="307"/>
      <c r="S18" s="260"/>
      <c r="T18" s="260"/>
      <c r="U18" s="260"/>
      <c r="V18" s="261"/>
    </row>
    <row r="19" spans="2:22" ht="21.75" customHeight="1" thickBot="1">
      <c r="B19" s="304"/>
      <c r="C19" s="304"/>
      <c r="D19" s="304"/>
      <c r="E19" s="304"/>
      <c r="F19" s="304"/>
      <c r="G19" s="304"/>
      <c r="H19" s="304"/>
      <c r="I19" s="304"/>
      <c r="Q19" s="263"/>
      <c r="R19" s="263"/>
      <c r="S19" s="263"/>
      <c r="T19" s="263"/>
      <c r="U19" s="263"/>
    </row>
    <row r="20" spans="2:22" ht="3.75" customHeight="1" thickBot="1"/>
    <row r="21" spans="2:22" ht="35.25" customHeight="1">
      <c r="B21" s="281" t="s">
        <v>360</v>
      </c>
      <c r="C21" s="282"/>
      <c r="D21" s="282"/>
      <c r="E21" s="282"/>
      <c r="F21" s="282"/>
      <c r="G21" s="282"/>
      <c r="H21" s="282"/>
      <c r="I21" s="282"/>
      <c r="J21" s="282"/>
      <c r="K21" s="282"/>
      <c r="L21" s="282"/>
      <c r="M21" s="282"/>
      <c r="N21" s="282"/>
      <c r="O21" s="282"/>
      <c r="P21" s="282"/>
      <c r="Q21" s="282"/>
      <c r="R21" s="282"/>
      <c r="S21" s="282"/>
      <c r="T21" s="282"/>
      <c r="U21" s="283"/>
    </row>
    <row r="22" spans="2:22" ht="14.25" customHeight="1">
      <c r="B22" s="284"/>
      <c r="C22" s="285"/>
      <c r="D22" s="285"/>
      <c r="E22" s="285"/>
      <c r="F22" s="285"/>
      <c r="G22" s="285"/>
      <c r="H22" s="285"/>
      <c r="I22" s="285"/>
      <c r="J22" s="285"/>
      <c r="K22" s="285"/>
      <c r="L22" s="285"/>
      <c r="M22" s="285"/>
      <c r="N22" s="285"/>
      <c r="O22" s="285"/>
      <c r="P22" s="285"/>
      <c r="Q22" s="285"/>
      <c r="R22" s="285"/>
      <c r="S22" s="285"/>
      <c r="T22" s="285"/>
      <c r="U22" s="286"/>
    </row>
    <row r="23" spans="2:22" ht="15" customHeight="1" thickBot="1">
      <c r="B23" s="287"/>
      <c r="C23" s="288"/>
      <c r="D23" s="288"/>
      <c r="E23" s="288"/>
      <c r="F23" s="288"/>
      <c r="G23" s="288"/>
      <c r="H23" s="288"/>
      <c r="I23" s="288"/>
      <c r="J23" s="288"/>
      <c r="K23" s="288"/>
      <c r="L23" s="288"/>
      <c r="M23" s="288"/>
      <c r="N23" s="288"/>
      <c r="O23" s="288"/>
      <c r="P23" s="288"/>
      <c r="Q23" s="288"/>
      <c r="R23" s="288"/>
      <c r="S23" s="288"/>
      <c r="T23" s="288"/>
      <c r="U23" s="289"/>
    </row>
  </sheetData>
  <sheetProtection password="BE64" sheet="1" objects="1" scenarios="1"/>
  <mergeCells count="34">
    <mergeCell ref="B4:I4"/>
    <mergeCell ref="K4:S4"/>
    <mergeCell ref="T4:U4"/>
    <mergeCell ref="B1:U1"/>
    <mergeCell ref="B2:I2"/>
    <mergeCell ref="K2:S3"/>
    <mergeCell ref="T2:U3"/>
    <mergeCell ref="B3:I3"/>
    <mergeCell ref="B5:H5"/>
    <mergeCell ref="K5:S5"/>
    <mergeCell ref="T5:U5"/>
    <mergeCell ref="B6:I6"/>
    <mergeCell ref="K6:S6"/>
    <mergeCell ref="T6:U6"/>
    <mergeCell ref="B7:G7"/>
    <mergeCell ref="H7:I7"/>
    <mergeCell ref="K7:S7"/>
    <mergeCell ref="T7:U7"/>
    <mergeCell ref="B8:I12"/>
    <mergeCell ref="K8:S9"/>
    <mergeCell ref="T8:U9"/>
    <mergeCell ref="K10:S10"/>
    <mergeCell ref="T10:U10"/>
    <mergeCell ref="K11:S11"/>
    <mergeCell ref="B21:U23"/>
    <mergeCell ref="T11:U11"/>
    <mergeCell ref="K12:S12"/>
    <mergeCell ref="T12:U12"/>
    <mergeCell ref="B13:I13"/>
    <mergeCell ref="K13:U14"/>
    <mergeCell ref="B14:I19"/>
    <mergeCell ref="K15:U17"/>
    <mergeCell ref="M18:O18"/>
    <mergeCell ref="Q18:R18"/>
  </mergeCells>
  <hyperlinks>
    <hyperlink ref="B3" r:id="rId1" location="'إدخال البيانات'!D2" display="المخصص"/>
    <hyperlink ref="H7" location="الإستمارة!Q1" display="الإستمارة وإطبع منها أربعة نسخ"/>
    <hyperlink ref="B3:C3" location="'إدخال البيانات'!D2" display="اضغط هنا"/>
    <hyperlink ref="B3:I3" location="'إدخال البيانات'!B2" display="تملئ صفحة إدخال البيانات بالمعلومات المطلوبة وبشكل دقيق وصحيح"/>
    <hyperlink ref="B4:I4" location="'اختيار المقررات'!E1" display="الانتقال إلى صفحة اختيار المقررات"/>
    <hyperlink ref="H7:I7" location="الإستمارة!Q1" display="الإستمارة وإطبع منها أربعة نسخ"/>
  </hyperlinks>
  <pageMargins left="0.7" right="0.7" top="0.75" bottom="0.75" header="0.3" footer="0.3"/>
  <pageSetup orientation="portrait" r:id="rId2"/>
</worksheet>
</file>

<file path=xl/worksheets/sheet3.xml><?xml version="1.0" encoding="utf-8"?>
<worksheet xmlns="http://schemas.openxmlformats.org/spreadsheetml/2006/main" xmlns:r="http://schemas.openxmlformats.org/officeDocument/2006/relationships">
  <sheetPr codeName="ورقة7"/>
  <dimension ref="A1:S30"/>
  <sheetViews>
    <sheetView rightToLeft="1" workbookViewId="0">
      <selection activeCell="A10" sqref="A10"/>
    </sheetView>
  </sheetViews>
  <sheetFormatPr defaultColWidth="9" defaultRowHeight="14.25"/>
  <cols>
    <col min="1" max="1" width="13.875" style="33" bestFit="1" customWidth="1"/>
    <col min="2" max="2" width="22.25" style="33" customWidth="1"/>
    <col min="3" max="3" width="18.875" style="33" customWidth="1"/>
    <col min="4" max="4" width="26" style="33" customWidth="1"/>
    <col min="5" max="5" width="20.625" style="33" customWidth="1"/>
    <col min="6" max="6" width="19.875" style="33" customWidth="1"/>
    <col min="7" max="7" width="3.375" style="33" bestFit="1" customWidth="1"/>
    <col min="8" max="8" width="7.75" style="33" hidden="1" customWidth="1"/>
    <col min="9" max="9" width="4.125" style="33" hidden="1" customWidth="1"/>
    <col min="10" max="10" width="16.25" style="33" customWidth="1"/>
    <col min="11" max="11" width="22.875" style="33" customWidth="1"/>
    <col min="12" max="12" width="18.875" style="33" customWidth="1"/>
    <col min="13" max="15" width="11" style="33" customWidth="1"/>
    <col min="16" max="16" width="15.375" style="33" customWidth="1"/>
    <col min="17" max="17" width="37.125" style="33" customWidth="1"/>
    <col min="18" max="18" width="20" style="205" customWidth="1"/>
    <col min="19" max="19" width="18.375" style="205" customWidth="1"/>
    <col min="20" max="20" width="16.25" style="33" customWidth="1"/>
    <col min="21" max="16384" width="9" style="33"/>
  </cols>
  <sheetData>
    <row r="1" spans="1:19" ht="23.25" customHeight="1">
      <c r="A1" s="203" t="s">
        <v>63</v>
      </c>
      <c r="B1" s="203" t="s">
        <v>64</v>
      </c>
      <c r="C1" s="203" t="s">
        <v>65</v>
      </c>
      <c r="D1" s="204"/>
      <c r="H1" s="33" t="s">
        <v>804</v>
      </c>
      <c r="I1" s="33" t="s">
        <v>805</v>
      </c>
    </row>
    <row r="2" spans="1:19" s="209" customFormat="1" ht="33.75" customHeight="1">
      <c r="A2" s="206">
        <f>'اختيار المقررات'!E1</f>
        <v>0</v>
      </c>
      <c r="B2" s="207"/>
      <c r="C2" s="207"/>
      <c r="D2" s="208"/>
      <c r="H2" s="209" t="s">
        <v>806</v>
      </c>
      <c r="I2" s="209" t="s">
        <v>836</v>
      </c>
    </row>
    <row r="3" spans="1:19" ht="23.25" customHeight="1">
      <c r="A3" s="203" t="s">
        <v>807</v>
      </c>
      <c r="B3" s="203" t="s">
        <v>808</v>
      </c>
      <c r="C3" s="203" t="s">
        <v>809</v>
      </c>
      <c r="D3" s="203" t="s">
        <v>810</v>
      </c>
      <c r="E3" s="203" t="s">
        <v>811</v>
      </c>
      <c r="F3" s="203" t="s">
        <v>812</v>
      </c>
      <c r="H3" s="210" t="s">
        <v>813</v>
      </c>
    </row>
    <row r="4" spans="1:19" ht="33.75" customHeight="1">
      <c r="A4" s="207"/>
      <c r="B4" s="207"/>
      <c r="C4" s="206" t="str">
        <f>A4&amp;" "&amp;B4</f>
        <v/>
      </c>
      <c r="D4" s="207"/>
      <c r="E4" s="207"/>
      <c r="F4" s="207"/>
      <c r="H4" s="33" t="s">
        <v>814</v>
      </c>
      <c r="J4" s="209"/>
    </row>
    <row r="5" spans="1:19" ht="23.25" customHeight="1">
      <c r="A5" s="211" t="s">
        <v>13</v>
      </c>
      <c r="B5" s="203" t="s">
        <v>66</v>
      </c>
      <c r="C5" s="203" t="s">
        <v>8</v>
      </c>
      <c r="D5" s="203" t="s">
        <v>801</v>
      </c>
      <c r="E5" s="203" t="s">
        <v>12</v>
      </c>
      <c r="F5" s="203" t="s">
        <v>67</v>
      </c>
      <c r="H5" s="210" t="s">
        <v>815</v>
      </c>
    </row>
    <row r="6" spans="1:19" ht="33.75" customHeight="1">
      <c r="A6" s="207"/>
      <c r="B6" s="212"/>
      <c r="C6" s="207"/>
      <c r="D6" s="207"/>
      <c r="E6" s="207"/>
      <c r="F6" s="213"/>
      <c r="H6" s="33" t="s">
        <v>816</v>
      </c>
      <c r="J6" s="209"/>
    </row>
    <row r="7" spans="1:19" ht="23.25" customHeight="1">
      <c r="A7" s="203" t="s">
        <v>18</v>
      </c>
      <c r="B7" s="214" t="s">
        <v>364</v>
      </c>
      <c r="C7" s="215" t="s">
        <v>817</v>
      </c>
      <c r="D7" s="215" t="s">
        <v>835</v>
      </c>
      <c r="E7" s="357" t="s">
        <v>70</v>
      </c>
      <c r="F7" s="358"/>
      <c r="H7" s="210" t="s">
        <v>818</v>
      </c>
    </row>
    <row r="8" spans="1:19" ht="33.75" customHeight="1">
      <c r="A8" s="207"/>
      <c r="B8" s="207"/>
      <c r="C8" s="213"/>
      <c r="D8" s="213"/>
      <c r="E8" s="359"/>
      <c r="F8" s="360"/>
      <c r="H8" s="178" t="s">
        <v>819</v>
      </c>
      <c r="J8" s="209"/>
    </row>
    <row r="9" spans="1:19" ht="23.25" customHeight="1">
      <c r="A9" s="216" t="s">
        <v>820</v>
      </c>
      <c r="B9" s="203" t="s">
        <v>821</v>
      </c>
      <c r="C9" s="203" t="s">
        <v>822</v>
      </c>
      <c r="H9" s="217" t="s">
        <v>823</v>
      </c>
    </row>
    <row r="10" spans="1:19" ht="33.75" customHeight="1">
      <c r="A10" s="207"/>
      <c r="B10" s="207"/>
      <c r="C10" s="207"/>
      <c r="H10" s="178" t="s">
        <v>824</v>
      </c>
      <c r="J10" s="209"/>
    </row>
    <row r="11" spans="1:19" ht="26.25">
      <c r="A11" s="361" t="s">
        <v>825</v>
      </c>
      <c r="B11" s="362"/>
      <c r="C11" s="362"/>
      <c r="D11" s="362"/>
      <c r="E11" s="362"/>
      <c r="F11" s="362"/>
      <c r="H11" s="217" t="s">
        <v>826</v>
      </c>
    </row>
    <row r="12" spans="1:19" ht="26.25">
      <c r="A12" s="363" t="s">
        <v>827</v>
      </c>
      <c r="B12" s="363"/>
      <c r="C12" s="218" t="s">
        <v>358</v>
      </c>
      <c r="D12" s="364" t="s">
        <v>828</v>
      </c>
      <c r="E12" s="364"/>
      <c r="F12" s="219" t="s">
        <v>358</v>
      </c>
      <c r="H12" s="178" t="s">
        <v>829</v>
      </c>
      <c r="J12" s="209"/>
    </row>
    <row r="13" spans="1:19" customFormat="1" ht="18.75">
      <c r="H13" s="217" t="s">
        <v>830</v>
      </c>
      <c r="J13" s="33"/>
      <c r="R13" s="220"/>
      <c r="S13" s="220"/>
    </row>
    <row r="14" spans="1:19">
      <c r="H14" s="178" t="s">
        <v>831</v>
      </c>
      <c r="J14" s="209"/>
    </row>
    <row r="16" spans="1:19">
      <c r="J16" s="209"/>
    </row>
    <row r="18" spans="7:10">
      <c r="J18" s="209"/>
    </row>
    <row r="20" spans="7:10">
      <c r="G20" s="221" t="s">
        <v>832</v>
      </c>
      <c r="J20" s="209"/>
    </row>
    <row r="21" spans="7:10">
      <c r="G21" s="221" t="s">
        <v>833</v>
      </c>
    </row>
    <row r="22" spans="7:10">
      <c r="J22" s="209"/>
    </row>
    <row r="24" spans="7:10">
      <c r="J24" s="209"/>
    </row>
    <row r="26" spans="7:10">
      <c r="J26" s="209"/>
    </row>
    <row r="28" spans="7:10">
      <c r="J28" s="209"/>
    </row>
    <row r="30" spans="7:10">
      <c r="J30" s="209"/>
    </row>
  </sheetData>
  <sheetProtection password="BE64" sheet="1" objects="1" scenarios="1"/>
  <mergeCells count="5">
    <mergeCell ref="E7:F7"/>
    <mergeCell ref="E8:F8"/>
    <mergeCell ref="A11:F11"/>
    <mergeCell ref="A12:B12"/>
    <mergeCell ref="D12:E12"/>
  </mergeCells>
  <conditionalFormatting sqref="A1">
    <cfRule type="duplicateValues" dxfId="35" priority="1"/>
  </conditionalFormatting>
  <dataValidations count="6">
    <dataValidation type="list" allowBlank="1" showInputMessage="1" showErrorMessage="1" sqref="A10">
      <formula1>$I$1:$I$2</formula1>
    </dataValidation>
    <dataValidation type="list" allowBlank="1" showInputMessage="1" showErrorMessage="1" sqref="C10 A8">
      <formula1>$H$1:$H$14</formula1>
    </dataValidation>
    <dataValidation type="list" allowBlank="1" showInputMessage="1" showErrorMessage="1" sqref="A6">
      <formula1>$G$20:$G$21</formula1>
    </dataValidation>
    <dataValidation type="textLength" allowBlank="1" showInputMessage="1" showErrorMessage="1" error="الرقم الوطني خطأ" sqref="F6">
      <formula1>11</formula1>
      <formula2>11</formula2>
    </dataValidation>
    <dataValidation type="textLength" allowBlank="1" showInputMessage="1" showErrorMessage="1" error="رقم الموبايل خطأ" sqref="C8">
      <formula1>10</formula1>
      <formula2>10</formula2>
    </dataValidation>
    <dataValidation type="textLength" allowBlank="1" showInputMessage="1" showErrorMessage="1" error="رقم الهاتف الثابت خطأ" sqref="D8">
      <formula1>6</formula1>
      <formula2>10</formula2>
    </dataValidation>
  </dataValidations>
  <hyperlinks>
    <hyperlink ref="C12" location="'إدخال البيانات'!E2" display="اضغط هنا"/>
    <hyperlink ref="F12" location="'تعليمات التسجيل'!A1" display="اضغط هنا"/>
  </hyperlink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sheetPr codeName="ورقة4"/>
  <dimension ref="A1:BD57"/>
  <sheetViews>
    <sheetView showGridLines="0" rightToLeft="1" topLeftCell="C1" workbookViewId="0">
      <selection activeCell="L5" sqref="L5:N5"/>
    </sheetView>
  </sheetViews>
  <sheetFormatPr defaultColWidth="9" defaultRowHeight="14.25" customHeight="1"/>
  <cols>
    <col min="1" max="1" width="7.875" style="33" hidden="1" customWidth="1"/>
    <col min="2" max="2" width="4.75" style="33" hidden="1" customWidth="1"/>
    <col min="3" max="3" width="4.375" style="33" customWidth="1"/>
    <col min="4" max="4" width="9.625" style="33" customWidth="1"/>
    <col min="5" max="5" width="5" style="33" customWidth="1"/>
    <col min="6" max="6" width="3.375" style="33" customWidth="1"/>
    <col min="7" max="7" width="4.375" style="33" customWidth="1"/>
    <col min="8" max="8" width="3.875" style="33" bestFit="1" customWidth="1"/>
    <col min="9" max="9" width="8" style="33" customWidth="1"/>
    <col min="10" max="10" width="0.75" style="33" customWidth="1"/>
    <col min="11" max="11" width="0.125" style="33" customWidth="1"/>
    <col min="12" max="12" width="4.375" style="33" customWidth="1"/>
    <col min="13" max="13" width="9.375" style="33" customWidth="1"/>
    <col min="14" max="14" width="6.375" style="33" customWidth="1"/>
    <col min="15" max="15" width="4.375" style="33" customWidth="1"/>
    <col min="16" max="16" width="3.625" style="33" customWidth="1"/>
    <col min="17" max="17" width="3" style="33" customWidth="1"/>
    <col min="18" max="18" width="1" style="33" customWidth="1"/>
    <col min="19" max="19" width="0.25" style="33" customWidth="1"/>
    <col min="20" max="20" width="7.875" style="33" bestFit="1" customWidth="1"/>
    <col min="21" max="21" width="5.375" style="33" customWidth="1"/>
    <col min="22" max="22" width="5.375" style="33" bestFit="1" customWidth="1"/>
    <col min="23" max="23" width="17.375" style="33" customWidth="1"/>
    <col min="24" max="24" width="3.875" style="33" bestFit="1" customWidth="1"/>
    <col min="25" max="25" width="3.125" style="33" bestFit="1" customWidth="1"/>
    <col min="26" max="26" width="3.375" style="33" customWidth="1"/>
    <col min="27" max="27" width="6.625" style="33" hidden="1" customWidth="1"/>
    <col min="28" max="28" width="3.875" style="33" bestFit="1" customWidth="1"/>
    <col min="29" max="29" width="10" style="33" customWidth="1"/>
    <col min="30" max="30" width="8.125" style="33" bestFit="1" customWidth="1"/>
    <col min="31" max="31" width="4.125" style="33" customWidth="1"/>
    <col min="32" max="32" width="3.875" style="33" bestFit="1" customWidth="1"/>
    <col min="33" max="33" width="5" style="33" bestFit="1" customWidth="1"/>
    <col min="34" max="34" width="9" style="33" customWidth="1"/>
    <col min="35" max="35" width="3.875" style="33" customWidth="1"/>
    <col min="36" max="36" width="10.25" style="33" customWidth="1"/>
    <col min="37" max="37" width="6.75" style="33" customWidth="1"/>
    <col min="38" max="38" width="5.625" style="33" bestFit="1" customWidth="1"/>
    <col min="39" max="39" width="2.875" style="33" bestFit="1" customWidth="1"/>
    <col min="40" max="40" width="10.875" style="33" bestFit="1" customWidth="1"/>
    <col min="41" max="41" width="30.875" style="33" bestFit="1" customWidth="1"/>
    <col min="42" max="46" width="9" style="33" customWidth="1"/>
    <col min="47" max="47" width="2.875" style="162" bestFit="1" customWidth="1"/>
    <col min="48" max="48" width="3.875" style="162" bestFit="1" customWidth="1"/>
    <col min="49" max="49" width="29.625" style="166" bestFit="1" customWidth="1"/>
    <col min="50" max="50" width="14.125" style="162" bestFit="1" customWidth="1"/>
    <col min="51" max="51" width="5.625" style="162" bestFit="1" customWidth="1"/>
    <col min="52" max="52" width="2.25" style="162" bestFit="1" customWidth="1"/>
    <col min="53" max="54" width="9" style="162" customWidth="1"/>
    <col min="55" max="55" width="3.125" style="178" bestFit="1" customWidth="1"/>
    <col min="56" max="56" width="9" style="178" customWidth="1"/>
    <col min="57" max="59" width="9" style="33" customWidth="1"/>
    <col min="60" max="16384" width="9" style="33"/>
  </cols>
  <sheetData>
    <row r="1" spans="1:56" s="190" customFormat="1" ht="21" customHeight="1" thickTop="1" thickBot="1">
      <c r="B1" s="270"/>
      <c r="C1" s="403" t="s">
        <v>4</v>
      </c>
      <c r="D1" s="403"/>
      <c r="E1" s="404"/>
      <c r="F1" s="404"/>
      <c r="G1" s="404"/>
      <c r="H1" s="403" t="s">
        <v>5</v>
      </c>
      <c r="I1" s="403"/>
      <c r="J1" s="403"/>
      <c r="K1" s="191"/>
      <c r="L1" s="405" t="e">
        <f>VLOOKUP($E$1,ورقة2!$A$1:$U$13268,2,0)</f>
        <v>#N/A</v>
      </c>
      <c r="M1" s="405"/>
      <c r="N1" s="405"/>
      <c r="O1" s="403" t="s">
        <v>6</v>
      </c>
      <c r="P1" s="403"/>
      <c r="Q1" s="411" t="b">
        <f>IF('إدخال البيانات'!A2&gt;0,IF('إدخال البيانات'!B2&lt;&gt;"",'إدخال البيانات'!B2,VLOOKUP($E$1,ورقة2!$A$1:$U$13268,3,0)))</f>
        <v>0</v>
      </c>
      <c r="R1" s="411"/>
      <c r="S1" s="411"/>
      <c r="T1" s="411"/>
      <c r="U1" s="406" t="s">
        <v>7</v>
      </c>
      <c r="V1" s="406"/>
      <c r="W1" s="202" t="b">
        <f>IF('إدخال البيانات'!A2&gt;0,IF('إدخال البيانات'!C2&lt;&gt;"",'إدخال البيانات'!C2,VLOOKUP($E$1,ورقة2!A1:U13268,4,0)))</f>
        <v>0</v>
      </c>
      <c r="X1" s="408" t="s">
        <v>66</v>
      </c>
      <c r="Y1" s="408"/>
      <c r="Z1" s="201"/>
      <c r="AA1" s="201"/>
      <c r="AB1" s="409" t="b">
        <f>IF('إدخال البيانات'!A2&gt;0,IF('إدخال البيانات'!B6&lt;&gt;"",'إدخال البيانات'!B6,VLOOKUP($E$1,ورقة2!A1:U13268,6,0)))</f>
        <v>0</v>
      </c>
      <c r="AC1" s="409"/>
      <c r="AD1" s="192" t="s">
        <v>8</v>
      </c>
      <c r="AE1" s="407" t="b">
        <f>IF('إدخال البيانات'!A2&gt;0,IF('إدخال البيانات'!C6&lt;&gt;"",'إدخال البيانات'!C6,VLOOKUP($E$1,ورقة2!A1:U13268,7,0)))</f>
        <v>0</v>
      </c>
      <c r="AF1" s="407"/>
      <c r="AG1" s="407"/>
      <c r="AL1" s="264"/>
      <c r="AO1" s="190" t="s">
        <v>370</v>
      </c>
      <c r="AV1" s="193"/>
      <c r="AW1" s="193"/>
      <c r="AX1" s="193"/>
      <c r="AY1" s="193"/>
      <c r="AZ1" s="193"/>
      <c r="BA1" s="193"/>
      <c r="BB1" s="193"/>
      <c r="BC1" s="193"/>
    </row>
    <row r="2" spans="1:56" s="194" customFormat="1" ht="21" customHeight="1" thickTop="1" thickBot="1">
      <c r="B2" s="266"/>
      <c r="C2" s="406" t="s">
        <v>11</v>
      </c>
      <c r="D2" s="406"/>
      <c r="E2" s="417" t="e">
        <f>VLOOKUP($E$1,ورقة2!A1:U13268,9,0)</f>
        <v>#N/A</v>
      </c>
      <c r="F2" s="417"/>
      <c r="G2" s="417"/>
      <c r="H2" s="418"/>
      <c r="I2" s="418"/>
      <c r="J2" s="418"/>
      <c r="K2" s="195"/>
      <c r="L2" s="390"/>
      <c r="M2" s="390"/>
      <c r="N2" s="390"/>
      <c r="O2" s="419" t="s">
        <v>797</v>
      </c>
      <c r="P2" s="419"/>
      <c r="Q2" s="424"/>
      <c r="R2" s="424"/>
      <c r="S2" s="424"/>
      <c r="T2" s="424"/>
      <c r="U2" s="410" t="s">
        <v>798</v>
      </c>
      <c r="V2" s="410"/>
      <c r="W2" s="202"/>
      <c r="X2" s="402" t="s">
        <v>799</v>
      </c>
      <c r="Y2" s="402"/>
      <c r="Z2" s="402"/>
      <c r="AA2" s="402"/>
      <c r="AB2" s="390"/>
      <c r="AC2" s="390"/>
      <c r="AD2" s="390"/>
      <c r="AE2" s="400" t="s">
        <v>800</v>
      </c>
      <c r="AF2" s="400"/>
      <c r="AG2" s="400"/>
      <c r="AO2" s="194" t="s">
        <v>371</v>
      </c>
      <c r="AV2" s="193"/>
      <c r="AW2" s="193"/>
      <c r="AX2" s="193"/>
      <c r="AY2" s="193"/>
      <c r="AZ2" s="193"/>
      <c r="BA2" s="193"/>
      <c r="BB2" s="193"/>
      <c r="BC2" s="193"/>
    </row>
    <row r="3" spans="1:56" s="194" customFormat="1" ht="21" customHeight="1" thickTop="1" thickBot="1">
      <c r="B3" s="389" t="s">
        <v>13</v>
      </c>
      <c r="C3" s="389"/>
      <c r="D3" s="389"/>
      <c r="E3" s="411" t="b">
        <f>IF('إدخال البيانات'!A2&gt;0,IF('إدخال البيانات'!A6&lt;&gt;"",'إدخال البيانات'!A6,VLOOKUP($E$1,ورقة2!A1:U13268,5,0)))</f>
        <v>0</v>
      </c>
      <c r="F3" s="411"/>
      <c r="G3" s="411"/>
      <c r="H3" s="403" t="s">
        <v>12</v>
      </c>
      <c r="I3" s="403"/>
      <c r="J3" s="403"/>
      <c r="K3" s="196"/>
      <c r="L3" s="405" t="b">
        <f>IF('إدخال البيانات'!A2&gt;0,IF('إدخال البيانات'!E6&lt;&gt;"",'إدخال البيانات'!E6,VLOOKUP($E$1,ورقة2!A1:U13268,8,0)))</f>
        <v>0</v>
      </c>
      <c r="M3" s="405"/>
      <c r="N3" s="405"/>
      <c r="O3" s="406" t="s">
        <v>67</v>
      </c>
      <c r="P3" s="406"/>
      <c r="Q3" s="412">
        <f>'إدخال البيانات'!F6</f>
        <v>0</v>
      </c>
      <c r="R3" s="413"/>
      <c r="S3" s="413"/>
      <c r="T3" s="413"/>
      <c r="U3" s="414" t="s">
        <v>18</v>
      </c>
      <c r="V3" s="414"/>
      <c r="W3" s="202" t="b">
        <f>IF('إدخال البيانات'!A2&gt;0,IF('إدخال البيانات'!A8&lt;&gt;"",'إدخال البيانات'!A8,VLOOKUP($E$1,ورقة2!A1:U13268,13,0)))</f>
        <v>0</v>
      </c>
      <c r="X3" s="397" t="s">
        <v>801</v>
      </c>
      <c r="Y3" s="397"/>
      <c r="Z3" s="397"/>
      <c r="AA3" s="397"/>
      <c r="AB3" s="390">
        <f>'إدخال البيانات'!D6</f>
        <v>0</v>
      </c>
      <c r="AC3" s="390"/>
      <c r="AD3" s="186" t="s">
        <v>364</v>
      </c>
      <c r="AE3" s="401">
        <f>'إدخال البيانات'!B8</f>
        <v>0</v>
      </c>
      <c r="AF3" s="401"/>
      <c r="AG3" s="401"/>
      <c r="AL3" s="264"/>
      <c r="AO3" s="194" t="s">
        <v>59</v>
      </c>
      <c r="AV3" s="193"/>
      <c r="AW3" s="193"/>
      <c r="AX3" s="193"/>
      <c r="AY3" s="193"/>
      <c r="AZ3" s="193"/>
      <c r="BA3" s="193"/>
      <c r="BB3" s="193"/>
      <c r="BC3" s="193"/>
    </row>
    <row r="4" spans="1:56" s="194" customFormat="1" ht="21" customHeight="1" thickTop="1" thickBot="1">
      <c r="B4" s="197"/>
      <c r="C4" s="391" t="s">
        <v>14</v>
      </c>
      <c r="D4" s="391"/>
      <c r="E4" s="392" t="b">
        <f>IF('إدخال البيانات'!A2&gt;0,IF('إدخال البيانات'!A10&lt;&gt;"",'إدخال البيانات'!A10,VLOOKUP($E$1,ورقة2!A1:U13268,10,0)))</f>
        <v>0</v>
      </c>
      <c r="F4" s="392"/>
      <c r="G4" s="392"/>
      <c r="H4" s="391" t="s">
        <v>15</v>
      </c>
      <c r="I4" s="391"/>
      <c r="J4" s="391"/>
      <c r="K4" s="198"/>
      <c r="L4" s="392" t="b">
        <f>IF('إدخال البيانات'!A2&gt;0,IF('إدخال البيانات'!B10&lt;&gt;"",'إدخال البيانات'!B10,VLOOKUP($E$1,ورقة2!A1:U13268,11,0)))</f>
        <v>0</v>
      </c>
      <c r="M4" s="392"/>
      <c r="N4" s="392"/>
      <c r="O4" s="393" t="s">
        <v>16</v>
      </c>
      <c r="P4" s="393"/>
      <c r="Q4" s="394" t="b">
        <f>IF('إدخال البيانات'!A2&gt;0,IF('إدخال البيانات'!C10&lt;&gt;"",'إدخال البيانات'!C10,VLOOKUP($E$1,ورقة2!A1:U13268,12,0)))</f>
        <v>0</v>
      </c>
      <c r="R4" s="394"/>
      <c r="S4" s="394"/>
      <c r="T4" s="394"/>
      <c r="U4" s="395" t="s">
        <v>362</v>
      </c>
      <c r="V4" s="395"/>
      <c r="W4" s="222">
        <f>'إدخال البيانات'!C8</f>
        <v>0</v>
      </c>
      <c r="X4" s="398" t="s">
        <v>363</v>
      </c>
      <c r="Y4" s="398"/>
      <c r="Z4" s="398"/>
      <c r="AA4" s="398"/>
      <c r="AB4" s="399">
        <f>'إدخال البيانات'!D8</f>
        <v>0</v>
      </c>
      <c r="AC4" s="390"/>
      <c r="AD4" s="199" t="s">
        <v>70</v>
      </c>
      <c r="AE4" s="396">
        <f>'إدخال البيانات'!E8</f>
        <v>0</v>
      </c>
      <c r="AF4" s="396"/>
      <c r="AG4" s="396"/>
      <c r="AH4" s="396"/>
      <c r="AI4" s="396"/>
      <c r="AJ4" s="396"/>
      <c r="AM4" s="190"/>
      <c r="AO4" s="107" t="s">
        <v>73</v>
      </c>
      <c r="AV4" s="193"/>
      <c r="AW4" s="193"/>
      <c r="AX4" s="193"/>
      <c r="AY4" s="193"/>
      <c r="AZ4" s="193"/>
      <c r="BA4" s="193"/>
      <c r="BB4" s="193"/>
      <c r="BC4" s="193" t="s">
        <v>802</v>
      </c>
    </row>
    <row r="5" spans="1:56" s="194" customFormat="1" ht="21" customHeight="1" thickTop="1" thickBot="1">
      <c r="B5" s="269"/>
      <c r="C5" s="420" t="s">
        <v>17</v>
      </c>
      <c r="D5" s="420"/>
      <c r="E5" s="388" t="e">
        <f>VLOOKUP($E$1,ورقة2!A1:U13268,16,0)</f>
        <v>#N/A</v>
      </c>
      <c r="F5" s="388"/>
      <c r="G5" s="388"/>
      <c r="H5" s="370" t="s">
        <v>369</v>
      </c>
      <c r="I5" s="370"/>
      <c r="J5" s="370"/>
      <c r="K5" s="195"/>
      <c r="L5" s="371"/>
      <c r="M5" s="371"/>
      <c r="N5" s="371"/>
      <c r="O5" s="408" t="s">
        <v>0</v>
      </c>
      <c r="P5" s="408"/>
      <c r="Q5" s="619"/>
      <c r="R5" s="619"/>
      <c r="S5" s="619"/>
      <c r="T5" s="619"/>
      <c r="U5" s="372" t="s">
        <v>1</v>
      </c>
      <c r="V5" s="372"/>
      <c r="W5" s="618"/>
      <c r="X5" s="389" t="s">
        <v>2</v>
      </c>
      <c r="Y5" s="389"/>
      <c r="Z5" s="389"/>
      <c r="AA5" s="389"/>
      <c r="AB5" s="390" t="e">
        <f>VLOOKUP($E$1,ورقة2!A1:U13268,19,0)</f>
        <v>#N/A</v>
      </c>
      <c r="AC5" s="390"/>
      <c r="AD5" s="267" t="s">
        <v>1</v>
      </c>
      <c r="AE5" s="373" t="e">
        <f>VLOOKUP($E$1,ورقة2!A1:U13268,20,0)</f>
        <v>#N/A</v>
      </c>
      <c r="AF5" s="373"/>
      <c r="AG5" s="373"/>
      <c r="AH5" s="267" t="s">
        <v>3</v>
      </c>
      <c r="AI5" s="388" t="e">
        <f>VLOOKUP($E$1,ورقة2!A1:U13268,21,0)</f>
        <v>#N/A</v>
      </c>
      <c r="AJ5" s="388"/>
      <c r="AL5" s="200"/>
      <c r="AO5" s="194" t="s">
        <v>372</v>
      </c>
      <c r="AU5" s="194">
        <v>1</v>
      </c>
      <c r="AV5" s="163">
        <v>100</v>
      </c>
      <c r="AW5" s="223" t="str">
        <f>D8</f>
        <v>مقدمة في الصحافة</v>
      </c>
      <c r="AX5" s="161">
        <f>H8</f>
        <v>0</v>
      </c>
      <c r="AY5" s="161" t="e">
        <f>I8</f>
        <v>#N/A</v>
      </c>
      <c r="AZ5" s="224"/>
      <c r="BA5" s="164"/>
      <c r="BC5" s="194" t="s">
        <v>803</v>
      </c>
    </row>
    <row r="6" spans="1:56" ht="43.5" customHeight="1" thickTop="1" thickBot="1">
      <c r="B6" s="421" t="e">
        <f>IF(E2&lt;&gt;"","مقررات السنة الأولى","أدخل الرقم الامتحاني في الحقل المخصص واملأ جميع الحقول بالبيانات الصحيحة")</f>
        <v>#N/A</v>
      </c>
      <c r="C6" s="422"/>
      <c r="D6" s="422"/>
      <c r="E6" s="422"/>
      <c r="F6" s="422"/>
      <c r="G6" s="422"/>
      <c r="H6" s="422"/>
      <c r="I6" s="422"/>
      <c r="J6" s="422"/>
      <c r="K6" s="422"/>
      <c r="L6" s="422"/>
      <c r="M6" s="422"/>
      <c r="N6" s="422"/>
      <c r="O6" s="422"/>
      <c r="P6" s="422"/>
      <c r="Q6" s="423"/>
      <c r="R6" s="97"/>
      <c r="S6" s="271"/>
      <c r="T6" s="374" t="e">
        <f>IF(E2&lt;&gt;"","مقررات السنة الثالثة","لايحق لك تعديل الاستمارة بعد ارسال الايميل تحت طائلة إلغاء التسجيل")</f>
        <v>#N/A</v>
      </c>
      <c r="U6" s="375"/>
      <c r="V6" s="375"/>
      <c r="W6" s="375"/>
      <c r="X6" s="375"/>
      <c r="Y6" s="375"/>
      <c r="Z6" s="375"/>
      <c r="AA6" s="375"/>
      <c r="AB6" s="375"/>
      <c r="AC6" s="375"/>
      <c r="AD6" s="375"/>
      <c r="AE6" s="375"/>
      <c r="AF6" s="375"/>
      <c r="AG6" s="375"/>
      <c r="AH6" s="169"/>
      <c r="AI6" s="169"/>
      <c r="AJ6" s="169"/>
      <c r="AK6" s="66"/>
      <c r="AL6" s="46"/>
      <c r="AO6" s="47" t="s">
        <v>372</v>
      </c>
      <c r="AU6" s="163">
        <v>2</v>
      </c>
      <c r="AV6" s="163">
        <v>110</v>
      </c>
      <c r="AW6" s="223" t="str">
        <f t="shared" ref="AW6:AW9" si="0">D9</f>
        <v xml:space="preserve">مقدمة في الفنون  الاذاعية والسمعبصرية </v>
      </c>
      <c r="AX6" s="161">
        <f t="shared" ref="AX6:AY6" si="1">H9</f>
        <v>0</v>
      </c>
      <c r="AY6" s="161" t="e">
        <f t="shared" si="1"/>
        <v>#N/A</v>
      </c>
      <c r="BB6" s="163"/>
      <c r="BC6" s="163"/>
      <c r="BD6" s="163"/>
    </row>
    <row r="7" spans="1:56" ht="23.25" customHeight="1" thickBot="1">
      <c r="B7" s="425" t="s">
        <v>19</v>
      </c>
      <c r="C7" s="425"/>
      <c r="D7" s="425"/>
      <c r="E7" s="425"/>
      <c r="F7" s="425"/>
      <c r="G7" s="426"/>
      <c r="H7" s="34"/>
      <c r="I7" s="34"/>
      <c r="J7" s="67"/>
      <c r="K7" s="268"/>
      <c r="L7" s="427" t="s">
        <v>22</v>
      </c>
      <c r="M7" s="425"/>
      <c r="N7" s="425"/>
      <c r="O7" s="426"/>
      <c r="P7" s="34"/>
      <c r="Q7" s="34"/>
      <c r="R7" s="70"/>
      <c r="S7" s="35"/>
      <c r="T7" s="436" t="s">
        <v>23</v>
      </c>
      <c r="U7" s="437"/>
      <c r="V7" s="437"/>
      <c r="W7" s="438"/>
      <c r="X7" s="34"/>
      <c r="Y7" s="34"/>
      <c r="Z7" s="113"/>
      <c r="AA7" s="36"/>
      <c r="AB7" s="436" t="s">
        <v>22</v>
      </c>
      <c r="AC7" s="437"/>
      <c r="AD7" s="437"/>
      <c r="AE7" s="438"/>
      <c r="AF7" s="34"/>
      <c r="AG7" s="34"/>
      <c r="AH7" s="169"/>
      <c r="AI7" s="169"/>
      <c r="AJ7" s="169"/>
      <c r="AK7" s="66"/>
      <c r="AL7" s="47"/>
      <c r="AO7" s="47" t="s">
        <v>373</v>
      </c>
      <c r="AU7" s="163">
        <v>3</v>
      </c>
      <c r="AV7" s="163">
        <v>120</v>
      </c>
      <c r="AW7" s="223" t="str">
        <f t="shared" si="0"/>
        <v xml:space="preserve">مقدمة في الاعلان </v>
      </c>
      <c r="AX7" s="161">
        <f t="shared" ref="AX7:AY7" si="2">H10</f>
        <v>0</v>
      </c>
      <c r="AY7" s="161" t="e">
        <f t="shared" si="2"/>
        <v>#N/A</v>
      </c>
      <c r="BB7" s="163"/>
      <c r="BC7" s="163"/>
      <c r="BD7" s="163"/>
    </row>
    <row r="8" spans="1:56" ht="24" customHeight="1" thickBot="1">
      <c r="A8" s="33" t="e">
        <f>IF(AND(I8&lt;&gt;"",H8=1),1,"")</f>
        <v>#N/A</v>
      </c>
      <c r="B8" s="37" t="e">
        <f>IF(OR(I8="ج",I8="ر1",I8="ر2"),IF(H8=1,IF($L$5=$AO$7,0,IF($L$5=$AO$2,IF(I8="ج",4000,IF(I8="ر1",5200,IF(I8="ر2",6000,""))),IF(OR($L$5=$AO$3,$L$5=$AO$6),IF(I8="ج",2500,IF(I8="ر1",3250,IF(I8="ر2",3750,""))),IF($L$5=$AO$4,500,IF(OR($L$5=$AO$1,$L$5=$AO$5),IF(I8="ج",4000,IF(I8="ر1",5500,IF(I8="ر2",6500,""))),IF(I8="ج",5000,IF(I8="ر1",6500,IF(I8="ر2",7500,""))))))))))</f>
        <v>#N/A</v>
      </c>
      <c r="C8" s="227">
        <v>100</v>
      </c>
      <c r="D8" s="387" t="s">
        <v>838</v>
      </c>
      <c r="E8" s="387"/>
      <c r="F8" s="387"/>
      <c r="G8" s="387"/>
      <c r="H8" s="45"/>
      <c r="I8" s="180" t="e">
        <f>IF(VLOOKUP(E1,ورقة4!A1:AR10000,3,0)=0,"",VLOOKUP(E1,ورقة4!A1:AR10000,3,0))</f>
        <v>#N/A</v>
      </c>
      <c r="J8" s="167" t="e">
        <f>IF(AND(Q8&lt;&gt;"",P8=1),6,"")</f>
        <v>#N/A</v>
      </c>
      <c r="K8" s="242" t="e">
        <f>IF(OR(Q8="ج",Q8="ر1",Q8="ر2"),IF(P8=1,IF($L$5=$AO$7,0,IF($L$5=$AO$2,IF(Q8="ج",4000,IF(Q8="ر1",5200,IF(Q8="ر2",6000,""))),IF(OR($L$5=$AO$3,$L$5=$AO$6),IF(Q8="ج",2500,IF(Q8="ر1",3250,IF(Q8="ر2",3750,""))),IF($L$5=$AO$4,500,IF(OR($L$5=$AO$1,$L$5=$AO$5),IF(Q8="ج",4000,IF(Q8="ر1",5500,IF(Q8="ر2",6500,""))),IF(Q8="ج",5000,IF(Q8="ر1",6500,IF(Q8="ر2",7500,""))))))))))</f>
        <v>#N/A</v>
      </c>
      <c r="L8" s="227">
        <v>150</v>
      </c>
      <c r="M8" s="449" t="s">
        <v>843</v>
      </c>
      <c r="N8" s="449"/>
      <c r="O8" s="449"/>
      <c r="P8" s="45"/>
      <c r="Q8" s="180" t="e">
        <f>IF(VLOOKUP(E1,ورقة4!$A$1:$AR$10000,8,0)=0,"",VLOOKUP(E1,ورقة4!$A$1:$AR$10000,8,0))</f>
        <v>#N/A</v>
      </c>
      <c r="R8" s="168" t="e">
        <f>IF(AND(Y8&lt;&gt;"",X8=1),21,"")</f>
        <v>#N/A</v>
      </c>
      <c r="S8" s="242" t="e">
        <f>IF(OR(Y8="ج",Y8="ر1",Y8="ر2"),IF(X8=1,IF($L$5=$AO$7,0,IF($L$5=$AO$2,IF(Y8="ج",4000,IF(Y8="ر1",5200,IF(Y8="ر2",6000,""))),IF(OR($L$5=$AO$3,$L$5=$AO$6),IF(Y8="ج",2500,IF(Y8="ر1",3250,IF(Y8="ر2",3750,""))),IF($L$5=$AO$4,500,IF(OR($L$5=$AO$1,$L$5=$AO$5),IF(Y8="ج",4000,IF(Y8="ر1",5500,IF(Y8="ر2",6500,""))),IF(Y8="ج",5000,IF(Y8="ر1",6500,IF(Y8="ر2",7500,""))))))))))</f>
        <v>#N/A</v>
      </c>
      <c r="T8" s="69">
        <v>300</v>
      </c>
      <c r="U8" s="440" t="s">
        <v>858</v>
      </c>
      <c r="V8" s="441"/>
      <c r="W8" s="442"/>
      <c r="X8" s="273"/>
      <c r="Y8" s="180" t="e">
        <f>IF(VLOOKUP(E1,ورقة4!$A$1:$AR$10000,23,0)=0,"",VLOOKUP(E1,ورقة4!$A$1:$AR$10000,23,0))</f>
        <v>#N/A</v>
      </c>
      <c r="Z8" s="167" t="e">
        <f>IF(AND(AG8&lt;&gt;"",AF8=1),26,"")</f>
        <v>#N/A</v>
      </c>
      <c r="AA8" s="242" t="e">
        <f>IF(OR(AG8="ج",AG8="ر1",AG8="ر2"),IF(AF8=1,IF($L$5=$AO$7,0,IF($L$5=$AO$2,IF(AG8="ج",4000,IF(AG8="ر1",5200,IF(AG8="ر2",6000,""))),IF(OR($L$5=$AO$3,$L$5=$AO$6),IF(AG8="ج",2500,IF(AG8="ر1",3250,IF(AG8="ر2",3750,""))),IF($L$5=$AO$4,500,IF(OR($L$5=$AO$1,$L$5=$AO$5),IF(AG8="ج",4000,IF(AG8="ر1",5500,IF(AG8="ر2",6500,""))),IF(AG8="ج",5000,IF(AG8="ر1",6500,IF(AG8="ر2",7500,""))))))))))</f>
        <v>#N/A</v>
      </c>
      <c r="AB8" s="69">
        <v>350</v>
      </c>
      <c r="AC8" s="443" t="s">
        <v>863</v>
      </c>
      <c r="AD8" s="444"/>
      <c r="AE8" s="445"/>
      <c r="AF8" s="273"/>
      <c r="AG8" s="180" t="e">
        <f>IF(VLOOKUP(E1,ورقة4!$A$1:$AR$10000,28,0)=0,"",VLOOKUP(E1,ورقة4!$A$1:$AR$10000,28,0))</f>
        <v>#N/A</v>
      </c>
      <c r="AH8" s="48"/>
      <c r="AI8" s="48"/>
      <c r="AJ8" s="48"/>
      <c r="AK8" s="66"/>
      <c r="AL8" s="46" t="e">
        <f>IF(A8&lt;&gt;"",A8,"")</f>
        <v>#N/A</v>
      </c>
      <c r="AM8" s="33">
        <v>1</v>
      </c>
      <c r="AO8" s="47" t="s">
        <v>10</v>
      </c>
      <c r="AU8" s="163">
        <v>4</v>
      </c>
      <c r="AV8" s="163">
        <v>130</v>
      </c>
      <c r="AW8" s="223" t="str">
        <f t="shared" si="0"/>
        <v xml:space="preserve">مقدمة في العلاقات العامة </v>
      </c>
      <c r="AX8" s="161">
        <f t="shared" ref="AX8:AY8" si="3">H11</f>
        <v>0</v>
      </c>
      <c r="AY8" s="161" t="e">
        <f t="shared" si="3"/>
        <v>#N/A</v>
      </c>
      <c r="BB8" s="163"/>
      <c r="BC8" s="163"/>
      <c r="BD8" s="163"/>
    </row>
    <row r="9" spans="1:56" ht="24" customHeight="1" thickTop="1" thickBot="1">
      <c r="A9" s="33" t="e">
        <f>IF(AND(I9&lt;&gt;"",H9=1),2,"")</f>
        <v>#N/A</v>
      </c>
      <c r="B9" s="37" t="e">
        <f t="shared" ref="B9:B12" si="4">IF(OR(I9="ج",I9="ر1",I9="ر2"),IF(H9=1,IF($L$5=$AO$7,0,IF($L$5=$AO$2,IF(I9="ج",4000,IF(I9="ر1",5200,IF(I9="ر2",6000,""))),IF(OR($L$5=$AO$3,$L$5=$AO$6),IF(I9="ج",2500,IF(I9="ر1",3250,IF(I9="ر2",3750,""))),IF($L$5=$AO$4,500,IF(OR($L$5=$AO$1,$L$5=$AO$5),IF(I9="ج",4000,IF(I9="ر1",5500,IF(I9="ر2",6500,""))),IF(I9="ج",5000,IF(I9="ر1",6500,IF(I9="ر2",7500,""))))))))))</f>
        <v>#N/A</v>
      </c>
      <c r="C9" s="228">
        <v>110</v>
      </c>
      <c r="D9" s="386" t="s">
        <v>839</v>
      </c>
      <c r="E9" s="386"/>
      <c r="F9" s="386"/>
      <c r="G9" s="386"/>
      <c r="H9" s="229"/>
      <c r="I9" s="230" t="e">
        <f>IF(VLOOKUP(E1,ورقة4!A1:AR10000,4,0)=0,"",VLOOKUP(E1,ورقة4!A1:AR10000,4,0))</f>
        <v>#N/A</v>
      </c>
      <c r="J9" s="167" t="e">
        <f>IF(AND(Q9&lt;&gt;"",P9=1),7,"")</f>
        <v>#N/A</v>
      </c>
      <c r="K9" s="242" t="e">
        <f t="shared" ref="K9:K12" si="5">IF(OR(Q9="ج",Q9="ر1",Q9="ر2"),IF(P9=1,IF($L$5=$AO$7,0,IF($L$5=$AO$2,IF(Q9="ج",4000,IF(Q9="ر1",5200,IF(Q9="ر2",6000,""))),IF(OR($L$5=$AO$3,$L$5=$AO$6),IF(Q9="ج",2500,IF(Q9="ر1",3250,IF(Q9="ر2",3750,""))),IF($L$5=$AO$4,500,IF(OR($L$5=$AO$1,$L$5=$AO$5),IF(Q9="ج",4000,IF(Q9="ر1",5500,IF(Q9="ر2",6500,""))),IF(Q9="ج",5000,IF(Q9="ر1",6500,IF(Q9="ر2",7500,""))))))))))</f>
        <v>#N/A</v>
      </c>
      <c r="L9" s="228">
        <v>160</v>
      </c>
      <c r="M9" s="386" t="s">
        <v>844</v>
      </c>
      <c r="N9" s="386"/>
      <c r="O9" s="386"/>
      <c r="P9" s="229"/>
      <c r="Q9" s="230" t="e">
        <f>IF(VLOOKUP(E1,ورقة4!$A$1:$AR$10000,9,0)=0,"",VLOOKUP(E1,ورقة4!$A$1:$AR$10000,9,0))</f>
        <v>#N/A</v>
      </c>
      <c r="R9" s="168" t="e">
        <f>IF(AND(Y9&lt;&gt;"",X9=1),22,"")</f>
        <v>#N/A</v>
      </c>
      <c r="S9" s="242" t="e">
        <f t="shared" ref="S9:S12" si="6">IF(OR(Y9="ج",Y9="ر1",Y9="ر2"),IF(X9=1,IF($L$5=$AO$7,0,IF($L$5=$AO$2,IF(Y9="ج",4000,IF(Y9="ر1",5200,IF(Y9="ر2",6000,""))),IF(OR($L$5=$AO$3,$L$5=$AO$6),IF(Y9="ج",2500,IF(Y9="ر1",3250,IF(Y9="ر2",3750,""))),IF($L$5=$AO$4,500,IF(OR($L$5=$AO$1,$L$5=$AO$5),IF(Y9="ج",4000,IF(Y9="ر1",5500,IF(Y9="ر2",6500,""))),IF(Y9="ج",5000,IF(Y9="ر1",6500,IF(Y9="ر2",7500,""))))))))))</f>
        <v>#N/A</v>
      </c>
      <c r="T9" s="68">
        <v>310</v>
      </c>
      <c r="U9" s="379" t="s">
        <v>859</v>
      </c>
      <c r="V9" s="380"/>
      <c r="W9" s="381"/>
      <c r="X9" s="274"/>
      <c r="Y9" s="230" t="e">
        <f>IF(VLOOKUP(E1,ورقة4!$A$1:$AR$10000,24,0)=0,"",VLOOKUP(E1,ورقة4!$A$1:$AR$10000,24,0))</f>
        <v>#N/A</v>
      </c>
      <c r="Z9" s="167" t="e">
        <f>IF(AND(AG9&lt;&gt;"",AF9=1),27,"")</f>
        <v>#N/A</v>
      </c>
      <c r="AA9" s="242" t="e">
        <f t="shared" ref="AA9:AA12" si="7">IF(OR(AG9="ج",AG9="ر1",AG9="ر2"),IF(AF9=1,IF($L$5=$AO$7,0,IF($L$5=$AO$2,IF(AG9="ج",4000,IF(AG9="ر1",5200,IF(AG9="ر2",6000,""))),IF(OR($L$5=$AO$3,$L$5=$AO$6),IF(AG9="ج",2500,IF(AG9="ر1",3250,IF(AG9="ر2",3750,""))),IF($L$5=$AO$4,500,IF(OR($L$5=$AO$1,$L$5=$AO$5),IF(AG9="ج",4000,IF(AG9="ر1",5500,IF(AG9="ر2",6500,""))),IF(AG9="ج",5000,IF(AG9="ر1",6500,IF(AG9="ر2",7500,""))))))))))</f>
        <v>#N/A</v>
      </c>
      <c r="AB9" s="68">
        <v>360</v>
      </c>
      <c r="AC9" s="379" t="s">
        <v>864</v>
      </c>
      <c r="AD9" s="380"/>
      <c r="AE9" s="381"/>
      <c r="AF9" s="274"/>
      <c r="AG9" s="230" t="e">
        <f>IF(VLOOKUP(E1,ورقة4!$A$1:$AR$10000,29,0)=0,"",VLOOKUP(E1,ورقة4!$A$1:$AR$10000,29,0))</f>
        <v>#N/A</v>
      </c>
      <c r="AH9" s="428"/>
      <c r="AI9" s="429"/>
      <c r="AJ9" s="429"/>
      <c r="AK9" s="66"/>
      <c r="AL9" s="46" t="e">
        <f>IF(A9&lt;&gt;"",A9,"")</f>
        <v>#N/A</v>
      </c>
      <c r="AM9" s="33">
        <v>2</v>
      </c>
      <c r="AU9" s="163">
        <v>5</v>
      </c>
      <c r="AV9" s="163">
        <v>140</v>
      </c>
      <c r="AW9" s="223" t="str">
        <f t="shared" si="0"/>
        <v xml:space="preserve">مادة اعلامية باللغة الأجنبية (1) </v>
      </c>
      <c r="AX9" s="161">
        <f t="shared" ref="AX9:AY9" si="8">H12</f>
        <v>0</v>
      </c>
      <c r="AY9" s="161" t="e">
        <f t="shared" si="8"/>
        <v>#N/A</v>
      </c>
      <c r="BB9" s="163"/>
      <c r="BC9" s="163"/>
      <c r="BD9" s="163"/>
    </row>
    <row r="10" spans="1:56" ht="24" customHeight="1" thickTop="1" thickBot="1">
      <c r="A10" s="33" t="e">
        <f>IF(AND(I10&lt;&gt;"",H10=1),3,"")</f>
        <v>#N/A</v>
      </c>
      <c r="B10" s="37" t="e">
        <f t="shared" si="4"/>
        <v>#N/A</v>
      </c>
      <c r="C10" s="228">
        <v>120</v>
      </c>
      <c r="D10" s="386" t="s">
        <v>840</v>
      </c>
      <c r="E10" s="386"/>
      <c r="F10" s="386"/>
      <c r="G10" s="386"/>
      <c r="H10" s="229"/>
      <c r="I10" s="230" t="e">
        <f>IF(VLOOKUP(E1,ورقة4!$A$1:$AR$10000,5,0)=0,"",VLOOKUP(E1,ورقة4!$A$1:$AR$10000,5,0))</f>
        <v>#N/A</v>
      </c>
      <c r="J10" s="167" t="e">
        <f>IF(AND(Q10&lt;&gt;"",P10=1),8,"")</f>
        <v>#N/A</v>
      </c>
      <c r="K10" s="242" t="e">
        <f t="shared" si="5"/>
        <v>#N/A</v>
      </c>
      <c r="L10" s="228">
        <v>170</v>
      </c>
      <c r="M10" s="386" t="s">
        <v>845</v>
      </c>
      <c r="N10" s="386"/>
      <c r="O10" s="386"/>
      <c r="P10" s="229"/>
      <c r="Q10" s="230" t="e">
        <f>IF(VLOOKUP(E1,ورقة4!$A$1:$AR$10000,10,0)=0,"",VLOOKUP(E1,ورقة4!$A$1:$AR$10000,10,0))</f>
        <v>#N/A</v>
      </c>
      <c r="R10" s="168" t="e">
        <f>IF(AND(Y10&lt;&gt;"",X10=1),23,"")</f>
        <v>#N/A</v>
      </c>
      <c r="S10" s="242" t="e">
        <f t="shared" si="6"/>
        <v>#N/A</v>
      </c>
      <c r="T10" s="68">
        <v>320</v>
      </c>
      <c r="U10" s="382" t="s">
        <v>860</v>
      </c>
      <c r="V10" s="383"/>
      <c r="W10" s="384"/>
      <c r="X10" s="274"/>
      <c r="Y10" s="230" t="e">
        <f>IF(VLOOKUP(E1,ورقة4!$A$1:$AR$10000,25,0)=0,"",VLOOKUP(E1,ورقة4!$A$1:$AR$10000,25,0))</f>
        <v>#N/A</v>
      </c>
      <c r="Z10" s="167" t="e">
        <f>IF(AND(AG10&lt;&gt;"",AF10=1),28,"")</f>
        <v>#N/A</v>
      </c>
      <c r="AA10" s="242" t="e">
        <f t="shared" si="7"/>
        <v>#N/A</v>
      </c>
      <c r="AB10" s="68">
        <v>370</v>
      </c>
      <c r="AC10" s="382" t="s">
        <v>865</v>
      </c>
      <c r="AD10" s="383"/>
      <c r="AE10" s="384"/>
      <c r="AF10" s="274"/>
      <c r="AG10" s="230" t="e">
        <f>IF(VLOOKUP(E1,ورقة4!$A$1:$AR$10000,30,0)=0,"",VLOOKUP(E1,ورقة4!$A$1:$AR$10000,30,0))</f>
        <v>#N/A</v>
      </c>
      <c r="AH10" s="430"/>
      <c r="AI10" s="431"/>
      <c r="AJ10" s="431"/>
      <c r="AK10" s="66"/>
      <c r="AL10" s="46" t="e">
        <f>IF(A10&lt;&gt;"",A10,"")</f>
        <v>#N/A</v>
      </c>
      <c r="AM10" s="33">
        <v>3</v>
      </c>
      <c r="AU10" s="163">
        <v>6</v>
      </c>
      <c r="AV10" s="163">
        <v>150</v>
      </c>
      <c r="AW10" s="182" t="str">
        <f>M8</f>
        <v>الترجمة الاعلامية (1)</v>
      </c>
      <c r="AX10" s="161">
        <f>P8</f>
        <v>0</v>
      </c>
      <c r="AY10" s="161" t="e">
        <f>Q8</f>
        <v>#N/A</v>
      </c>
      <c r="BB10" s="182"/>
      <c r="BC10" s="182"/>
    </row>
    <row r="11" spans="1:56" ht="24" customHeight="1" thickTop="1" thickBot="1">
      <c r="A11" s="33" t="e">
        <f>IF(AND(I11&lt;&gt;"",H11=1),4,"")</f>
        <v>#N/A</v>
      </c>
      <c r="B11" s="37" t="e">
        <f t="shared" si="4"/>
        <v>#N/A</v>
      </c>
      <c r="C11" s="228">
        <v>130</v>
      </c>
      <c r="D11" s="386" t="s">
        <v>841</v>
      </c>
      <c r="E11" s="386"/>
      <c r="F11" s="386"/>
      <c r="G11" s="386"/>
      <c r="H11" s="229"/>
      <c r="I11" s="230" t="e">
        <f>IF(VLOOKUP(E1,ورقة4!$A$1:$AR$10000,6,0)=0,"",VLOOKUP(E1,ورقة4!$A$1:$AR$10000,6,0))</f>
        <v>#N/A</v>
      </c>
      <c r="J11" s="167" t="e">
        <f>IF(AND(Q11&lt;&gt;"",P11=1),9,"")</f>
        <v>#N/A</v>
      </c>
      <c r="K11" s="242" t="e">
        <f t="shared" si="5"/>
        <v>#N/A</v>
      </c>
      <c r="L11" s="228">
        <v>180</v>
      </c>
      <c r="M11" s="386" t="s">
        <v>846</v>
      </c>
      <c r="N11" s="386"/>
      <c r="O11" s="386"/>
      <c r="P11" s="229"/>
      <c r="Q11" s="230" t="e">
        <f>IF(VLOOKUP(E1,ورقة4!$A$1:$AR$10000,11,0)=0,"",VLOOKUP(E1,ورقة4!$A$1:$AR$10000,11,0))</f>
        <v>#N/A</v>
      </c>
      <c r="R11" s="168" t="e">
        <f>IF(AND(Y11&lt;&gt;"",X11=1),24,"")</f>
        <v>#N/A</v>
      </c>
      <c r="S11" s="242" t="e">
        <f t="shared" si="6"/>
        <v>#N/A</v>
      </c>
      <c r="T11" s="68">
        <v>330</v>
      </c>
      <c r="U11" s="382" t="s">
        <v>861</v>
      </c>
      <c r="V11" s="383"/>
      <c r="W11" s="384"/>
      <c r="X11" s="274"/>
      <c r="Y11" s="230" t="e">
        <f>IF(VLOOKUP(E1,ورقة4!$A$1:$AR$10000,26,0)=0,"",VLOOKUP(E1,ورقة4!$A$1:$AR$10000,26,0))</f>
        <v>#N/A</v>
      </c>
      <c r="Z11" s="167" t="e">
        <f>IF(AND(AG11&lt;&gt;"",AF11=1),29,"")</f>
        <v>#N/A</v>
      </c>
      <c r="AA11" s="242" t="e">
        <f t="shared" si="7"/>
        <v>#N/A</v>
      </c>
      <c r="AB11" s="68">
        <v>380</v>
      </c>
      <c r="AC11" s="382" t="s">
        <v>866</v>
      </c>
      <c r="AD11" s="383"/>
      <c r="AE11" s="384"/>
      <c r="AF11" s="274"/>
      <c r="AG11" s="230" t="e">
        <f>IF(VLOOKUP(E1,ورقة4!$A$1:$AR$10000,31,0)=0,"",VLOOKUP(E1,ورقة4!$A$1:$AR$10000,31,0))</f>
        <v>#N/A</v>
      </c>
      <c r="AH11" s="430"/>
      <c r="AI11" s="431"/>
      <c r="AJ11" s="431"/>
      <c r="AK11" s="66"/>
      <c r="AL11" s="46" t="e">
        <f>IF(A11&lt;&gt;"",A11,"")</f>
        <v>#N/A</v>
      </c>
      <c r="AM11" s="33">
        <v>4</v>
      </c>
      <c r="AU11" s="163">
        <v>7</v>
      </c>
      <c r="AV11" s="163">
        <v>160</v>
      </c>
      <c r="AW11" s="182" t="str">
        <f t="shared" ref="AW11:AW14" si="9">M9</f>
        <v xml:space="preserve">اللغة الاعلامية </v>
      </c>
      <c r="AX11" s="161">
        <f t="shared" ref="AX11:AY11" si="10">P9</f>
        <v>0</v>
      </c>
      <c r="AY11" s="161" t="e">
        <f t="shared" si="10"/>
        <v>#N/A</v>
      </c>
      <c r="BB11" s="163"/>
      <c r="BC11" s="163"/>
    </row>
    <row r="12" spans="1:56" ht="22.5" customHeight="1" thickTop="1" thickBot="1">
      <c r="A12" s="33" t="e">
        <f>IF(AND(I12&lt;&gt;"",H12=1),5,"")</f>
        <v>#N/A</v>
      </c>
      <c r="B12" s="37" t="e">
        <f t="shared" si="4"/>
        <v>#N/A</v>
      </c>
      <c r="C12" s="231">
        <v>140</v>
      </c>
      <c r="D12" s="385" t="s">
        <v>842</v>
      </c>
      <c r="E12" s="385"/>
      <c r="F12" s="385"/>
      <c r="G12" s="385"/>
      <c r="H12" s="232"/>
      <c r="I12" s="233" t="e">
        <f>IF(VLOOKUP(E1,ورقة4!$A$1:$AR$10000,7,0)=0,"",VLOOKUP(E1,ورقة4!$A$1:$AR$10000,7,0))</f>
        <v>#N/A</v>
      </c>
      <c r="J12" s="167" t="e">
        <f>IF(AND(Q12&lt;&gt;"",P12=1),10,"")</f>
        <v>#N/A</v>
      </c>
      <c r="K12" s="242" t="e">
        <f t="shared" si="5"/>
        <v>#N/A</v>
      </c>
      <c r="L12" s="231">
        <v>190</v>
      </c>
      <c r="M12" s="385" t="s">
        <v>847</v>
      </c>
      <c r="N12" s="385"/>
      <c r="O12" s="385"/>
      <c r="P12" s="232"/>
      <c r="Q12" s="233" t="e">
        <f>IF(VLOOKUP(E1,ورقة4!$A$1:$AR$10000,12,0)=0,"",VLOOKUP(E1,ورقة4!$A$1:$AR$10000,12,0))</f>
        <v>#N/A</v>
      </c>
      <c r="R12" s="168" t="e">
        <f>IF(AND(Y12&lt;&gt;"",X12=1),25,"")</f>
        <v>#N/A</v>
      </c>
      <c r="S12" s="242" t="e">
        <f t="shared" si="6"/>
        <v>#N/A</v>
      </c>
      <c r="T12" s="240">
        <v>340</v>
      </c>
      <c r="U12" s="432" t="s">
        <v>862</v>
      </c>
      <c r="V12" s="433"/>
      <c r="W12" s="434"/>
      <c r="X12" s="275"/>
      <c r="Y12" s="233" t="e">
        <f>IF(VLOOKUP(E1,ورقة4!$A$1:$AR$10000,27,0)=0,"",VLOOKUP(E1,ورقة4!$A$1:$AR$10000,27,0))</f>
        <v>#N/A</v>
      </c>
      <c r="Z12" s="167" t="e">
        <f>IF(AND(AG12&lt;&gt;"",AF12=1),30,"")</f>
        <v>#N/A</v>
      </c>
      <c r="AA12" s="242" t="e">
        <f t="shared" si="7"/>
        <v>#N/A</v>
      </c>
      <c r="AB12" s="240">
        <v>390</v>
      </c>
      <c r="AC12" s="446" t="s">
        <v>867</v>
      </c>
      <c r="AD12" s="447"/>
      <c r="AE12" s="448"/>
      <c r="AF12" s="275"/>
      <c r="AG12" s="233" t="e">
        <f>IF(VLOOKUP(E1,ورقة4!$A$1:$AR$10000,32,0)=0,"",VLOOKUP(E1,ورقة4!$A$1:$AR$10000,32,0))</f>
        <v>#N/A</v>
      </c>
      <c r="AH12" s="439"/>
      <c r="AI12" s="439"/>
      <c r="AJ12" s="439"/>
      <c r="AK12" s="66"/>
      <c r="AL12" s="46" t="e">
        <f>IF(A12&lt;&gt;"",A12,"")</f>
        <v>#N/A</v>
      </c>
      <c r="AM12" s="33">
        <v>5</v>
      </c>
      <c r="AU12" s="163">
        <v>8</v>
      </c>
      <c r="AV12" s="163">
        <v>170</v>
      </c>
      <c r="AW12" s="182" t="str">
        <f t="shared" si="9"/>
        <v xml:space="preserve">مقدمة في مناهج البحث الاعلامي </v>
      </c>
      <c r="AX12" s="161">
        <f t="shared" ref="AX12:AY12" si="11">P10</f>
        <v>0</v>
      </c>
      <c r="AY12" s="161" t="e">
        <f t="shared" si="11"/>
        <v>#N/A</v>
      </c>
      <c r="BB12" s="163"/>
      <c r="BC12" s="163"/>
    </row>
    <row r="13" spans="1:56" ht="16.5" hidden="1" thickBot="1">
      <c r="B13" s="37" t="e">
        <f>SUM(B8:B12)</f>
        <v>#N/A</v>
      </c>
      <c r="C13" s="225"/>
      <c r="D13" s="226"/>
      <c r="E13" s="226"/>
      <c r="F13" s="226"/>
      <c r="G13" s="226">
        <f>COUNTIFS(I8:I12,$C$25,H8:H12,1)</f>
        <v>0</v>
      </c>
      <c r="H13" s="276">
        <f>COUNTIFS(I8:I12,$C$26,H8:H12,1)</f>
        <v>0</v>
      </c>
      <c r="I13" s="277">
        <f>COUNTIFS(I8:I12,$C$28,H8:H12,1)</f>
        <v>0</v>
      </c>
      <c r="J13" s="167"/>
      <c r="K13" s="32" t="e">
        <f>SUM(K8:K12)</f>
        <v>#N/A</v>
      </c>
      <c r="L13" s="238"/>
      <c r="M13" s="239"/>
      <c r="N13" s="239"/>
      <c r="O13" s="226">
        <f>COUNTIFS(Q8:Q12,$C$25,P8:P12,1)</f>
        <v>0</v>
      </c>
      <c r="P13" s="276">
        <f>COUNTIFS(Q8:Q12,$C$26,P8:P12,1)</f>
        <v>0</v>
      </c>
      <c r="Q13" s="277">
        <f>COUNTIFS(Q8:Q12,$C$28,P8:P12,1)</f>
        <v>0</v>
      </c>
      <c r="R13" s="168"/>
      <c r="S13" s="37" t="e">
        <f>SUM(S8:S12)</f>
        <v>#N/A</v>
      </c>
      <c r="T13" s="40"/>
      <c r="U13" s="41"/>
      <c r="V13" s="41"/>
      <c r="W13" s="226">
        <f>COUNTIFS(Y8:Y12,$C$25,X8:X12,1)</f>
        <v>0</v>
      </c>
      <c r="X13" s="276">
        <f>COUNTIFS(Y8:Y12,$C$26,X8:X12,1)</f>
        <v>0</v>
      </c>
      <c r="Y13" s="277">
        <f>COUNTIFS(Y8:Y12,$C$28,X8:X12,1)</f>
        <v>0</v>
      </c>
      <c r="Z13" s="42"/>
      <c r="AA13" s="43" t="e">
        <f>SUM(AA8:AA12)</f>
        <v>#N/A</v>
      </c>
      <c r="AB13" s="41"/>
      <c r="AC13" s="41"/>
      <c r="AD13" s="41"/>
      <c r="AE13" s="226">
        <f>COUNTIFS(AG8:AG12,$C$25,AF8:AF12,1)</f>
        <v>0</v>
      </c>
      <c r="AF13" s="276">
        <f>COUNTIFS(AG8:AG12,$C$26,AF8:AF12,1)</f>
        <v>0</v>
      </c>
      <c r="AG13" s="277">
        <f>COUNTIFS(AG8:AG12,$C$28,AF8:AF12,1)</f>
        <v>0</v>
      </c>
      <c r="AH13" s="439"/>
      <c r="AI13" s="439"/>
      <c r="AJ13" s="439"/>
      <c r="AK13" s="66"/>
      <c r="AL13" s="46" t="e">
        <f>IF(J8&lt;&gt;"",J8,"")</f>
        <v>#N/A</v>
      </c>
      <c r="AM13" s="33">
        <v>6</v>
      </c>
      <c r="AU13" s="163">
        <v>9</v>
      </c>
      <c r="AV13" s="163">
        <v>180</v>
      </c>
      <c r="AW13" s="182" t="str">
        <f t="shared" si="9"/>
        <v xml:space="preserve">فن الاعلان الصحفي </v>
      </c>
      <c r="AX13" s="161">
        <f t="shared" ref="AX13:AY13" si="12">P11</f>
        <v>0</v>
      </c>
      <c r="AY13" s="161" t="e">
        <f t="shared" si="12"/>
        <v>#N/A</v>
      </c>
      <c r="BB13" s="163"/>
      <c r="BC13" s="163"/>
    </row>
    <row r="14" spans="1:56" ht="21" thickBot="1">
      <c r="B14" s="415" t="s">
        <v>25</v>
      </c>
      <c r="C14" s="415"/>
      <c r="D14" s="415"/>
      <c r="E14" s="415"/>
      <c r="F14" s="415"/>
      <c r="G14" s="415"/>
      <c r="H14" s="415"/>
      <c r="I14" s="415"/>
      <c r="J14" s="415"/>
      <c r="K14" s="415"/>
      <c r="L14" s="415"/>
      <c r="M14" s="415"/>
      <c r="N14" s="415"/>
      <c r="O14" s="415"/>
      <c r="P14" s="415"/>
      <c r="Q14" s="416"/>
      <c r="R14" s="70"/>
      <c r="S14" s="435" t="s">
        <v>26</v>
      </c>
      <c r="T14" s="415"/>
      <c r="U14" s="415"/>
      <c r="V14" s="415"/>
      <c r="W14" s="415"/>
      <c r="X14" s="415"/>
      <c r="Y14" s="415"/>
      <c r="Z14" s="415"/>
      <c r="AA14" s="415"/>
      <c r="AB14" s="415"/>
      <c r="AC14" s="415"/>
      <c r="AD14" s="415"/>
      <c r="AE14" s="415"/>
      <c r="AF14" s="415"/>
      <c r="AG14" s="415"/>
      <c r="AH14" s="439"/>
      <c r="AI14" s="439"/>
      <c r="AJ14" s="439"/>
      <c r="AK14" s="66"/>
      <c r="AL14" s="46" t="e">
        <f>IF(J9&lt;&gt;"",J9,"")</f>
        <v>#N/A</v>
      </c>
      <c r="AM14" s="33">
        <v>7</v>
      </c>
      <c r="AU14" s="163">
        <v>10</v>
      </c>
      <c r="AV14" s="163">
        <v>190</v>
      </c>
      <c r="AW14" s="182" t="str">
        <f t="shared" si="9"/>
        <v xml:space="preserve">الاخبار الاذاعية والتلفزيونية </v>
      </c>
      <c r="AX14" s="161">
        <f t="shared" ref="AX14:AY14" si="13">P12</f>
        <v>0</v>
      </c>
      <c r="AY14" s="161" t="e">
        <f t="shared" si="13"/>
        <v>#N/A</v>
      </c>
      <c r="BB14" s="163"/>
      <c r="BC14" s="163"/>
    </row>
    <row r="15" spans="1:56" ht="24" customHeight="1" thickBot="1">
      <c r="A15" s="241" t="e">
        <f>IF(AND(I15&lt;&gt;"",H15=1),11,"")</f>
        <v>#N/A</v>
      </c>
      <c r="B15" s="37" t="e">
        <f t="shared" ref="B15:B19" si="14">IF(OR(I15="ج",I15="ر1",I15="ر2"),IF(H15=1,IF($L$5=$AO$7,0,IF($L$5=$AO$2,IF(I15="ج",4000,IF(I15="ر1",5200,IF(I15="ر2",6000,""))),IF(OR($L$5=$AO$3,$L$5=$AO$6),IF(I15="ج",2500,IF(I15="ر1",3250,IF(I15="ر2",3750,""))),IF($L$5=$AO$4,500,IF(OR($L$5=$AO$1,$L$5=$AO$5),IF(I15="ج",4000,IF(I15="ر1",5500,IF(I15="ر2",6500,""))),IF(I15="ج",5000,IF(I15="ر1",6500,IF(I15="ر2",7500,""))))))))))</f>
        <v>#N/A</v>
      </c>
      <c r="C15" s="227">
        <v>200</v>
      </c>
      <c r="D15" s="387" t="s">
        <v>848</v>
      </c>
      <c r="E15" s="387"/>
      <c r="F15" s="387"/>
      <c r="G15" s="387"/>
      <c r="H15" s="73"/>
      <c r="I15" s="181" t="e">
        <f>IF(VLOOKUP(E1,ورقة4!$A$1:$AR$10000,13,0)=0,"",VLOOKUP(E1,ورقة4!$A$1:$AR$10000,13,0))</f>
        <v>#N/A</v>
      </c>
      <c r="J15" s="167" t="e">
        <f>IF(AND(Q15&lt;&gt;"",P15=1),16,"")</f>
        <v>#N/A</v>
      </c>
      <c r="K15" s="242" t="e">
        <f t="shared" ref="K15:K19" si="15">IF(OR(Q15="ج",Q15="ر1",Q15="ر2"),IF(P15=1,IF($L$5=$AO$7,0,IF($L$5=$AO$2,IF(Q15="ج",4000,IF(Q15="ر1",5200,IF(Q15="ر2",6000,""))),IF(OR($L$5=$AO$3,$L$5=$AO$6),IF(Q15="ج",2500,IF(Q15="ر1",3250,IF(Q15="ر2",3750,""))),IF($L$5=$AO$4,500,IF(OR($L$5=$AO$1,$L$5=$AO$5),IF(Q15="ج",4000,IF(Q15="ر1",5500,IF(Q15="ر2",6500,""))),IF(Q15="ج",5000,IF(Q15="ر1",6500,IF(Q15="ر2",7500,""))))))))))</f>
        <v>#N/A</v>
      </c>
      <c r="L15" s="69">
        <v>250</v>
      </c>
      <c r="M15" s="387" t="s">
        <v>853</v>
      </c>
      <c r="N15" s="387"/>
      <c r="O15" s="387"/>
      <c r="P15" s="73"/>
      <c r="Q15" s="181" t="e">
        <f>IF(VLOOKUP(E1,ورقة4!$A$1:$AR$10000,18,0)=0,"",VLOOKUP(E1,ورقة4!$A$1:$AR$10000,18,0))</f>
        <v>#N/A</v>
      </c>
      <c r="R15" s="168" t="e">
        <f>IF(AND(Y15&lt;&gt;"",X15=1),31,"")</f>
        <v>#N/A</v>
      </c>
      <c r="S15" s="242" t="e">
        <f>IF(OR(Y15="ج",Y15="ر1",Y15="ر2"),IF(X15=1,IF($L$5=$AO$7,0,IF($L$5=$AO$2,IF(Y15="ج",4000,IF(Y15="ر1",5200,IF(Y15="ر2",6000,""))),IF(OR($L$5=$AO$3,$L$5=$AO$6),IF(Y15="ج",2500,IF(Y15="ر1",3250,IF(Y15="ر2",3750,""))),IF($L$5=$AO$4,500,IF(OR($L$5=$AO$1,$L$5=$AO$5),IF(Y15="ج",4000,IF(Y15="ر1",5500,IF(Y15="ر2",6500,""))),IF(Y15="ج",5000,IF(Y15="ر1",6500,IF(Y15="ر2",7500,""))))))))))</f>
        <v>#N/A</v>
      </c>
      <c r="T15" s="69">
        <v>400</v>
      </c>
      <c r="U15" s="387" t="s">
        <v>868</v>
      </c>
      <c r="V15" s="387"/>
      <c r="W15" s="387"/>
      <c r="X15" s="278"/>
      <c r="Y15" s="181" t="e">
        <f>IF(VLOOKUP(E1,ورقة4!$A$1:$AR$10000,33,0)=0,"",VLOOKUP(E1,ورقة4!$A$1:$AR$10000,33,0))</f>
        <v>#N/A</v>
      </c>
      <c r="Z15" s="167" t="e">
        <f>IF(AND(AG15&lt;&gt;"",AF15=1),36,"")</f>
        <v>#N/A</v>
      </c>
      <c r="AA15" s="242" t="e">
        <f>IF(OR(AG15="ج",AG15="ر1",AG15="ر2"),IF(AF15=1,IF($L$5=$AO$7,0,IF($L$5=$AO$2,IF(AG15="ج",4000,IF(AG15="ر1",5200,IF(AG15="ر2",6000,""))),IF(OR($L$5=$AO$3,$L$5=$AO$6),IF(AG15="ج",2500,IF(AG15="ر1",3250,IF(AG15="ر2",3750,""))),IF($L$5=$AO$4,500,IF(OR($L$5=$AO$1,$L$5=$AO$5),IF(AG15="ج",4000,IF(AG15="ر1",5500,IF(AG15="ر2",6500,""))),IF(AG15="ج",5000,IF(AG15="ر1",6500,IF(AG15="ر2",7500,""))))))))))</f>
        <v>#N/A</v>
      </c>
      <c r="AB15" s="69">
        <v>450</v>
      </c>
      <c r="AC15" s="440" t="s">
        <v>873</v>
      </c>
      <c r="AD15" s="441"/>
      <c r="AE15" s="442"/>
      <c r="AF15" s="273"/>
      <c r="AG15" s="180" t="e">
        <f>IF(VLOOKUP(E1,ورقة4!$A$1:$AR$10000,38,0)=0,"",VLOOKUP(E1,ورقة4!$A$1:$AR$10000,38,0))</f>
        <v>#N/A</v>
      </c>
      <c r="AH15" s="439"/>
      <c r="AI15" s="439"/>
      <c r="AJ15" s="439"/>
      <c r="AK15" s="66"/>
      <c r="AL15" s="46" t="e">
        <f>IF(J10&lt;&gt;"",J10,"")</f>
        <v>#N/A</v>
      </c>
      <c r="AM15" s="33">
        <v>8</v>
      </c>
      <c r="AU15" s="163">
        <v>11</v>
      </c>
      <c r="AV15" s="163">
        <v>200</v>
      </c>
      <c r="AW15" s="163" t="str">
        <f>D15</f>
        <v xml:space="preserve">الراي العام </v>
      </c>
      <c r="AX15" s="161">
        <f>H15</f>
        <v>0</v>
      </c>
      <c r="AY15" s="161" t="e">
        <f>I15</f>
        <v>#N/A</v>
      </c>
      <c r="BB15" s="163"/>
      <c r="BC15" s="163"/>
      <c r="BD15" s="163"/>
    </row>
    <row r="16" spans="1:56" ht="24" customHeight="1" thickTop="1" thickBot="1">
      <c r="A16" s="241" t="e">
        <f>IF(AND(I16&lt;&gt;"",H16=1),12,"")</f>
        <v>#N/A</v>
      </c>
      <c r="B16" s="37" t="e">
        <f t="shared" si="14"/>
        <v>#N/A</v>
      </c>
      <c r="C16" s="228">
        <v>210</v>
      </c>
      <c r="D16" s="386" t="s">
        <v>849</v>
      </c>
      <c r="E16" s="386"/>
      <c r="F16" s="386"/>
      <c r="G16" s="386"/>
      <c r="H16" s="234"/>
      <c r="I16" s="235" t="e">
        <f>IF(VLOOKUP(E1,ورقة4!$A$1:$AR$10000,14,0)=0,"",VLOOKUP(E1,ورقة4!$A$1:$AR$10000,14,0))</f>
        <v>#N/A</v>
      </c>
      <c r="J16" s="167" t="e">
        <f>IF(AND(Q16&lt;&gt;"",P16=1),17,"")</f>
        <v>#N/A</v>
      </c>
      <c r="K16" s="242" t="e">
        <f t="shared" si="15"/>
        <v>#N/A</v>
      </c>
      <c r="L16" s="68">
        <v>260</v>
      </c>
      <c r="M16" s="386" t="s">
        <v>854</v>
      </c>
      <c r="N16" s="386"/>
      <c r="O16" s="386"/>
      <c r="P16" s="234"/>
      <c r="Q16" s="235" t="e">
        <f>IF(VLOOKUP(E1,ورقة4!$A$1:$AR$10000,19,0)=0,"",VLOOKUP(E1,ورقة4!$A$1:$AR$10000,19,0))</f>
        <v>#N/A</v>
      </c>
      <c r="R16" s="168" t="e">
        <f>IF(AND(Y16&lt;&gt;"",X16=1),32,"")</f>
        <v>#N/A</v>
      </c>
      <c r="S16" s="242" t="e">
        <f t="shared" ref="S16:S19" si="16">IF(OR(Y16="ج",Y16="ر1",Y16="ر2"),IF(X16=1,IF($L$5=$AO$7,0,IF($L$5=$AO$2,IF(Y16="ج",4000,IF(Y16="ر1",5200,IF(Y16="ر2",6000,""))),IF(OR($L$5=$AO$3,$L$5=$AO$6),IF(Y16="ج",2500,IF(Y16="ر1",3250,IF(Y16="ر2",3750,""))),IF($L$5=$AO$4,500,IF(OR($L$5=$AO$1,$L$5=$AO$5),IF(Y16="ج",4000,IF(Y16="ر1",5500,IF(Y16="ر2",6500,""))),IF(Y16="ج",5000,IF(Y16="ر1",6500,IF(Y16="ر2",7500,""))))))))))</f>
        <v>#N/A</v>
      </c>
      <c r="T16" s="68">
        <v>410</v>
      </c>
      <c r="U16" s="386" t="s">
        <v>869</v>
      </c>
      <c r="V16" s="386"/>
      <c r="W16" s="386"/>
      <c r="X16" s="279"/>
      <c r="Y16" s="235" t="e">
        <f>IF(VLOOKUP(E1,ورقة4!$A$1:$AR$10000,34,0)=0,"",VLOOKUP(E1,ورقة4!$A$1:$AR$10000,34,0))</f>
        <v>#N/A</v>
      </c>
      <c r="Z16" s="167" t="e">
        <f>IF(AND(AG16&lt;&gt;"",AF16=1),37,"")</f>
        <v>#N/A</v>
      </c>
      <c r="AA16" s="242" t="e">
        <f t="shared" ref="AA16:AA19" si="17">IF(OR(AG16="ج",AG16="ر1",AG16="ر2"),IF(AF16=1,IF($L$5=$AO$7,0,IF($L$5=$AO$2,IF(AG16="ج",4000,IF(AG16="ر1",5200,IF(AG16="ر2",6000,""))),IF(OR($L$5=$AO$3,$L$5=$AO$6),IF(AG16="ج",2500,IF(AG16="ر1",3250,IF(AG16="ر2",3750,""))),IF($L$5=$AO$4,500,IF(OR($L$5=$AO$1,$L$5=$AO$5),IF(AG16="ج",4000,IF(AG16="ر1",5500,IF(AG16="ر2",6500,""))),IF(AG16="ج",5000,IF(AG16="ر1",6500,IF(AG16="ر2",7500,""))))))))))</f>
        <v>#N/A</v>
      </c>
      <c r="AB16" s="68">
        <v>460</v>
      </c>
      <c r="AC16" s="379" t="s">
        <v>874</v>
      </c>
      <c r="AD16" s="380"/>
      <c r="AE16" s="381"/>
      <c r="AF16" s="274"/>
      <c r="AG16" s="230" t="e">
        <f>IF(VLOOKUP(E1,ورقة4!$A$1:$AR$10000,39,0)=0,"",VLOOKUP(E1,ورقة4!$A$1:$AR$10000,39,0))</f>
        <v>#N/A</v>
      </c>
      <c r="AH16" s="439"/>
      <c r="AI16" s="439"/>
      <c r="AJ16" s="439"/>
      <c r="AK16" s="66"/>
      <c r="AL16" s="46" t="e">
        <f>IF(J11&lt;&gt;"",J11,"")</f>
        <v>#N/A</v>
      </c>
      <c r="AM16" s="33">
        <v>9</v>
      </c>
      <c r="AU16" s="163">
        <v>12</v>
      </c>
      <c r="AV16" s="163">
        <v>210</v>
      </c>
      <c r="AW16" s="163" t="str">
        <f t="shared" ref="AW16:AW19" si="18">D16</f>
        <v xml:space="preserve">تشريعات الاعلام واخلاقياته </v>
      </c>
      <c r="AX16" s="161">
        <f t="shared" ref="AX16:AX19" si="19">H16</f>
        <v>0</v>
      </c>
      <c r="AY16" s="161" t="e">
        <f t="shared" ref="AY16:AY19" si="20">I16</f>
        <v>#N/A</v>
      </c>
      <c r="BB16" s="163"/>
      <c r="BC16" s="163"/>
      <c r="BD16" s="163"/>
    </row>
    <row r="17" spans="1:56" ht="24" customHeight="1" thickTop="1" thickBot="1">
      <c r="A17" s="241" t="e">
        <f>IF(AND(I17&lt;&gt;"",H17=1),13,"")</f>
        <v>#N/A</v>
      </c>
      <c r="B17" s="37" t="e">
        <f t="shared" si="14"/>
        <v>#N/A</v>
      </c>
      <c r="C17" s="228">
        <v>220</v>
      </c>
      <c r="D17" s="386" t="s">
        <v>850</v>
      </c>
      <c r="E17" s="386"/>
      <c r="F17" s="386"/>
      <c r="G17" s="386"/>
      <c r="H17" s="234"/>
      <c r="I17" s="235" t="e">
        <f>IF(VLOOKUP(E1,ورقة4!$A$1:$AR$10000,15,0)=0,"",VLOOKUP(E1,ورقة4!$A$1:$AR$10000,15,0))</f>
        <v>#N/A</v>
      </c>
      <c r="J17" s="167" t="e">
        <f>IF(AND(Q17&lt;&gt;"",P17=1),18,"")</f>
        <v>#N/A</v>
      </c>
      <c r="K17" s="242" t="e">
        <f t="shared" si="15"/>
        <v>#N/A</v>
      </c>
      <c r="L17" s="68">
        <v>270</v>
      </c>
      <c r="M17" s="386" t="s">
        <v>855</v>
      </c>
      <c r="N17" s="386"/>
      <c r="O17" s="386"/>
      <c r="P17" s="234"/>
      <c r="Q17" s="235" t="e">
        <f>IF(VLOOKUP(E1,ورقة4!$A$1:$AR$10000,20,0)=0,"",VLOOKUP(E1,ورقة4!$A$1:$AR$10000,20,0))</f>
        <v>#N/A</v>
      </c>
      <c r="R17" s="168" t="e">
        <f>IF(AND(Y17&lt;&gt;"",X17=1),33,"")</f>
        <v>#N/A</v>
      </c>
      <c r="S17" s="242" t="e">
        <f t="shared" si="16"/>
        <v>#N/A</v>
      </c>
      <c r="T17" s="68">
        <v>420</v>
      </c>
      <c r="U17" s="386" t="s">
        <v>870</v>
      </c>
      <c r="V17" s="386"/>
      <c r="W17" s="386"/>
      <c r="X17" s="279"/>
      <c r="Y17" s="235" t="e">
        <f>IF(VLOOKUP(E1,ورقة4!$A$1:$AR$10000,35,0)=0,"",VLOOKUP(E1,ورقة4!$A$1:$AR$10000,35,0))</f>
        <v>#N/A</v>
      </c>
      <c r="Z17" s="167" t="e">
        <f>IF(AND(AG17&lt;&gt;"",AF17=1),38,"")</f>
        <v>#N/A</v>
      </c>
      <c r="AA17" s="242" t="e">
        <f t="shared" si="17"/>
        <v>#N/A</v>
      </c>
      <c r="AB17" s="68">
        <v>470</v>
      </c>
      <c r="AC17" s="379" t="s">
        <v>875</v>
      </c>
      <c r="AD17" s="380"/>
      <c r="AE17" s="381"/>
      <c r="AF17" s="274"/>
      <c r="AG17" s="230" t="e">
        <f>IF(VLOOKUP(E1,ورقة4!$A$1:$AR$10000,40,0)=0,"",VLOOKUP(E1,ورقة4!$A$1:$AR$10000,40,0))</f>
        <v>#N/A</v>
      </c>
      <c r="AH17" s="439"/>
      <c r="AI17" s="439"/>
      <c r="AJ17" s="439"/>
      <c r="AK17" s="66"/>
      <c r="AL17" s="46" t="e">
        <f>IF(J12&lt;&gt;"",J12,"")</f>
        <v>#N/A</v>
      </c>
      <c r="AM17" s="33">
        <v>10</v>
      </c>
      <c r="AU17" s="163">
        <v>13</v>
      </c>
      <c r="AV17" s="163">
        <v>220</v>
      </c>
      <c r="AW17" s="163" t="str">
        <f t="shared" si="18"/>
        <v xml:space="preserve">تكنلوجيا الاتصال والمعلومات </v>
      </c>
      <c r="AX17" s="161">
        <f t="shared" si="19"/>
        <v>0</v>
      </c>
      <c r="AY17" s="161" t="e">
        <f t="shared" si="20"/>
        <v>#N/A</v>
      </c>
      <c r="BB17" s="163"/>
      <c r="BC17" s="163"/>
      <c r="BD17" s="163"/>
    </row>
    <row r="18" spans="1:56" ht="24" customHeight="1" thickTop="1" thickBot="1">
      <c r="A18" s="241" t="e">
        <f>IF(AND(I18&lt;&gt;"",H18=1),14,"")</f>
        <v>#N/A</v>
      </c>
      <c r="B18" s="37" t="e">
        <f t="shared" si="14"/>
        <v>#N/A</v>
      </c>
      <c r="C18" s="228">
        <v>230</v>
      </c>
      <c r="D18" s="386" t="s">
        <v>851</v>
      </c>
      <c r="E18" s="386"/>
      <c r="F18" s="386"/>
      <c r="G18" s="386"/>
      <c r="H18" s="234"/>
      <c r="I18" s="235" t="e">
        <f>IF(VLOOKUP(E1,ورقة4!$A$1:$AR$10000,16,0)=0,"",VLOOKUP(E1,ورقة4!$A$1:$AR$10000,16,0))</f>
        <v>#N/A</v>
      </c>
      <c r="J18" s="167" t="e">
        <f>IF(AND(Q18&lt;&gt;"",P18=1),19,"")</f>
        <v>#N/A</v>
      </c>
      <c r="K18" s="242" t="e">
        <f t="shared" si="15"/>
        <v>#N/A</v>
      </c>
      <c r="L18" s="68">
        <v>280</v>
      </c>
      <c r="M18" s="386" t="s">
        <v>856</v>
      </c>
      <c r="N18" s="386"/>
      <c r="O18" s="386"/>
      <c r="P18" s="234"/>
      <c r="Q18" s="235" t="e">
        <f>IF(VLOOKUP(E1,ورقة4!$A$1:$AR$10000,21,0)=0,"",VLOOKUP(E1,ورقة4!$A$1:$AR$10000,21,0))</f>
        <v>#N/A</v>
      </c>
      <c r="R18" s="168" t="e">
        <f>IF(AND(Y18&lt;&gt;"",X18=1),34,"")</f>
        <v>#N/A</v>
      </c>
      <c r="S18" s="242" t="e">
        <f t="shared" si="16"/>
        <v>#N/A</v>
      </c>
      <c r="T18" s="68">
        <v>430</v>
      </c>
      <c r="U18" s="386" t="s">
        <v>871</v>
      </c>
      <c r="V18" s="386"/>
      <c r="W18" s="386"/>
      <c r="X18" s="279"/>
      <c r="Y18" s="235" t="e">
        <f>IF(VLOOKUP(E1,ورقة4!$A$1:$AR$10000,36,0)=0,"",VLOOKUP(E1,ورقة4!$A$1:$AR$10000,36,0))</f>
        <v>#N/A</v>
      </c>
      <c r="Z18" s="167" t="e">
        <f>IF(AND(AG18&lt;&gt;"",AF18=1),39,"")</f>
        <v>#N/A</v>
      </c>
      <c r="AA18" s="242" t="e">
        <f t="shared" si="17"/>
        <v>#N/A</v>
      </c>
      <c r="AB18" s="68">
        <v>480</v>
      </c>
      <c r="AC18" s="379" t="s">
        <v>876</v>
      </c>
      <c r="AD18" s="380"/>
      <c r="AE18" s="381"/>
      <c r="AF18" s="274"/>
      <c r="AG18" s="230" t="e">
        <f>IF(VLOOKUP(E1,ورقة4!$A$1:$AR$10000,41,0)=0,"",VLOOKUP(E1,ورقة4!$A$1:$AR$10000,41,0))</f>
        <v>#N/A</v>
      </c>
      <c r="AH18" s="439"/>
      <c r="AI18" s="439"/>
      <c r="AJ18" s="439"/>
      <c r="AK18" s="66"/>
      <c r="AL18" s="46" t="e">
        <f>IF(A15&lt;&gt;"",A15,"")</f>
        <v>#N/A</v>
      </c>
      <c r="AM18" s="33">
        <v>11</v>
      </c>
      <c r="AU18" s="163">
        <v>14</v>
      </c>
      <c r="AV18" s="163">
        <v>230</v>
      </c>
      <c r="AW18" s="163" t="str">
        <f t="shared" si="18"/>
        <v>الترجمة الاعلامية (2)</v>
      </c>
      <c r="AX18" s="161">
        <f t="shared" si="19"/>
        <v>0</v>
      </c>
      <c r="AY18" s="161" t="e">
        <f t="shared" si="20"/>
        <v>#N/A</v>
      </c>
      <c r="BB18" s="163"/>
      <c r="BC18" s="163"/>
      <c r="BD18" s="163"/>
    </row>
    <row r="19" spans="1:56" ht="22.5" customHeight="1" thickTop="1" thickBot="1">
      <c r="A19" s="241" t="e">
        <f>IF(AND(I19&lt;&gt;"",H19=1),15,"")</f>
        <v>#N/A</v>
      </c>
      <c r="B19" s="37" t="e">
        <f t="shared" si="14"/>
        <v>#N/A</v>
      </c>
      <c r="C19" s="231">
        <v>240</v>
      </c>
      <c r="D19" s="385" t="s">
        <v>852</v>
      </c>
      <c r="E19" s="385"/>
      <c r="F19" s="385"/>
      <c r="G19" s="385"/>
      <c r="H19" s="236"/>
      <c r="I19" s="237" t="e">
        <f>IF(VLOOKUP(E1,ورقة4!$A$1:$AR$10000,17,0)=0,"",VLOOKUP(E1,ورقة4!$A$1:$AR$10000,17,0))</f>
        <v>#N/A</v>
      </c>
      <c r="J19" s="167" t="e">
        <f>IF(AND(Q19&lt;&gt;"",P19=1),20,"")</f>
        <v>#N/A</v>
      </c>
      <c r="K19" s="242" t="e">
        <f t="shared" si="15"/>
        <v>#N/A</v>
      </c>
      <c r="L19" s="240">
        <v>290</v>
      </c>
      <c r="M19" s="385" t="s">
        <v>857</v>
      </c>
      <c r="N19" s="385"/>
      <c r="O19" s="385"/>
      <c r="P19" s="236"/>
      <c r="Q19" s="237" t="e">
        <f>IF(VLOOKUP(E1,ورقة4!$A$1:$AR$10000,22,0)=0,"",VLOOKUP(E1,ورقة4!$A$1:$AR$10000,22,0))</f>
        <v>#N/A</v>
      </c>
      <c r="R19" s="168" t="e">
        <f>IF(AND(Y19&lt;&gt;"",X19=1),35,"")</f>
        <v>#N/A</v>
      </c>
      <c r="S19" s="242" t="e">
        <f t="shared" si="16"/>
        <v>#N/A</v>
      </c>
      <c r="T19" s="240">
        <v>440</v>
      </c>
      <c r="U19" s="385" t="s">
        <v>872</v>
      </c>
      <c r="V19" s="385"/>
      <c r="W19" s="385"/>
      <c r="X19" s="280"/>
      <c r="Y19" s="237" t="e">
        <f>IF(VLOOKUP(E1,ورقة4!$A$1:$AR$10000,37,0)=0,"",VLOOKUP(E1,ورقة4!$A$1:$AR$10000,37,0))</f>
        <v>#N/A</v>
      </c>
      <c r="Z19" s="167" t="e">
        <f>IF(AND(AG19&lt;&gt;"",AF19=1),40,"")</f>
        <v>#N/A</v>
      </c>
      <c r="AA19" s="242" t="e">
        <f t="shared" si="17"/>
        <v>#N/A</v>
      </c>
      <c r="AB19" s="240">
        <v>490</v>
      </c>
      <c r="AC19" s="376" t="s">
        <v>877</v>
      </c>
      <c r="AD19" s="377"/>
      <c r="AE19" s="378"/>
      <c r="AF19" s="275"/>
      <c r="AG19" s="233" t="e">
        <f>IF(VLOOKUP(E1,ورقة4!$A$1:$AR$10000,42,0)=0,"",VLOOKUP(E1,ورقة4!$A$1:$AR$10000,42,0))</f>
        <v>#N/A</v>
      </c>
      <c r="AH19" s="48"/>
      <c r="AI19" s="48"/>
      <c r="AJ19" s="48"/>
      <c r="AK19" s="66"/>
      <c r="AL19" s="46" t="e">
        <f>IF(A16&lt;&gt;"",A16,"")</f>
        <v>#N/A</v>
      </c>
      <c r="AM19" s="33">
        <v>12</v>
      </c>
      <c r="AU19" s="163">
        <v>15</v>
      </c>
      <c r="AV19" s="163">
        <v>240</v>
      </c>
      <c r="AW19" s="163" t="str">
        <f t="shared" si="18"/>
        <v xml:space="preserve">التحرير الصحفي </v>
      </c>
      <c r="AX19" s="161">
        <f t="shared" si="19"/>
        <v>0</v>
      </c>
      <c r="AY19" s="161" t="e">
        <f t="shared" si="20"/>
        <v>#N/A</v>
      </c>
      <c r="BB19" s="163"/>
      <c r="BC19" s="163"/>
      <c r="BD19" s="163"/>
    </row>
    <row r="20" spans="1:56" ht="16.5" hidden="1" thickBot="1">
      <c r="B20" s="37" t="e">
        <f>SUM(B15:B19)</f>
        <v>#N/A</v>
      </c>
      <c r="C20" s="108"/>
      <c r="D20" s="109"/>
      <c r="E20" s="109"/>
      <c r="F20" s="109"/>
      <c r="G20" s="226">
        <f>COUNTIFS(I15:I19,$C$25,H15:H19,1)</f>
        <v>0</v>
      </c>
      <c r="H20" s="276">
        <f>COUNTIFS(I15:I19,$C$26,H15:H19,1)</f>
        <v>0</v>
      </c>
      <c r="I20" s="277">
        <f>COUNTIFS(I15:I19,$C$28,H15:H19,1)</f>
        <v>0</v>
      </c>
      <c r="J20" s="72"/>
      <c r="K20" s="37" t="e">
        <f>SUM(K15:K19)</f>
        <v>#N/A</v>
      </c>
      <c r="L20" s="108"/>
      <c r="M20" s="109"/>
      <c r="N20" s="109"/>
      <c r="O20" s="226">
        <f>COUNTIFS(Q15:Q19,$C$25,P15:P19,1)</f>
        <v>0</v>
      </c>
      <c r="P20" s="276">
        <f>COUNTIFS(Q15:Q19,$C$26,P15:P19,1)</f>
        <v>0</v>
      </c>
      <c r="Q20" s="277">
        <f>COUNTIFS(Q15:Q19,$C$28,P15:P19,1)</f>
        <v>0</v>
      </c>
      <c r="R20" s="168"/>
      <c r="S20" s="74" t="e">
        <f>SUM(S15:S19)</f>
        <v>#N/A</v>
      </c>
      <c r="T20" s="71"/>
      <c r="U20" s="96"/>
      <c r="V20" s="96"/>
      <c r="W20" s="226">
        <f>COUNTIFS(Y15:Y19,$C$25,X15:X19,1)</f>
        <v>0</v>
      </c>
      <c r="X20" s="276">
        <f>COUNTIFS(Y15:Y19,$C$26,X15:X19,1)</f>
        <v>0</v>
      </c>
      <c r="Y20" s="277">
        <f>COUNTIFS(Y15:Y19,$C$28,X15:X19,1)</f>
        <v>0</v>
      </c>
      <c r="Z20" s="75"/>
      <c r="AA20" s="74" t="e">
        <f>SUM(AA15:AA19)</f>
        <v>#N/A</v>
      </c>
      <c r="AB20" s="96"/>
      <c r="AC20" s="96"/>
      <c r="AD20" s="96"/>
      <c r="AE20" s="226">
        <f>COUNTIFS(AG15:AG19,$C$25,AF15:AF19,1)</f>
        <v>0</v>
      </c>
      <c r="AF20" s="276">
        <f>COUNTIFS(AG15:AG19,$C$26,AF15:AF19,1)</f>
        <v>0</v>
      </c>
      <c r="AG20" s="277">
        <f>COUNTIFS(AG15:AG19,$C$28,AF15:AF19,1)</f>
        <v>0</v>
      </c>
      <c r="AH20" s="48"/>
      <c r="AI20" s="48"/>
      <c r="AJ20" s="48"/>
      <c r="AK20" s="66"/>
      <c r="AL20" s="46" t="e">
        <f>IF(A17&lt;&gt;"",A17,"")</f>
        <v>#N/A</v>
      </c>
      <c r="AM20" s="33">
        <v>13</v>
      </c>
      <c r="AU20" s="163">
        <v>16</v>
      </c>
      <c r="AV20" s="163">
        <v>250</v>
      </c>
      <c r="AW20" s="163" t="str">
        <f>M15</f>
        <v>مادة اعلامية بلغة اجنبية (2)</v>
      </c>
      <c r="AX20" s="161">
        <f>P15</f>
        <v>0</v>
      </c>
      <c r="AY20" s="161" t="e">
        <f>Q15</f>
        <v>#N/A</v>
      </c>
      <c r="BB20" s="163"/>
      <c r="BC20" s="163"/>
    </row>
    <row r="21" spans="1:56" ht="16.5" hidden="1" thickBot="1">
      <c r="T21" s="44" t="e">
        <f>B13+B20+K13+K20+S13+S20+AA13+AA20</f>
        <v>#N/A</v>
      </c>
      <c r="AH21" s="48"/>
      <c r="AI21" s="48"/>
      <c r="AJ21" s="48"/>
      <c r="AK21" s="66"/>
      <c r="AL21" s="46" t="e">
        <f>IF(A18&lt;&gt;"",A18,"")</f>
        <v>#N/A</v>
      </c>
      <c r="AM21" s="33">
        <v>14</v>
      </c>
      <c r="AU21" s="163">
        <v>17</v>
      </c>
      <c r="AV21" s="163">
        <v>260</v>
      </c>
      <c r="AW21" s="163" t="str">
        <f t="shared" ref="AW21:AW24" si="21">M16</f>
        <v xml:space="preserve">الكتابة للإذاعة والتلفزيون </v>
      </c>
      <c r="AX21" s="161">
        <f t="shared" ref="AX21:AY21" si="22">P16</f>
        <v>0</v>
      </c>
      <c r="AY21" s="161" t="e">
        <f t="shared" si="22"/>
        <v>#N/A</v>
      </c>
      <c r="BB21" s="163"/>
      <c r="BC21" s="163"/>
    </row>
    <row r="22" spans="1:56" ht="16.5" thickBot="1">
      <c r="A22" s="178"/>
      <c r="B22" s="178"/>
      <c r="C22" s="178"/>
      <c r="D22" s="178"/>
      <c r="E22" s="178"/>
      <c r="F22" s="178"/>
      <c r="G22" s="178"/>
      <c r="H22" s="178"/>
      <c r="I22" s="178"/>
      <c r="J22" s="178"/>
      <c r="K22" s="178"/>
      <c r="L22" s="178"/>
      <c r="M22" s="178"/>
      <c r="N22" s="178"/>
      <c r="O22" s="178"/>
      <c r="P22" s="178"/>
      <c r="Q22" s="178"/>
      <c r="R22" s="172"/>
      <c r="S22" s="173"/>
      <c r="T22" s="178"/>
      <c r="U22" s="174"/>
      <c r="V22" s="174"/>
      <c r="W22" s="174"/>
      <c r="X22" s="175"/>
      <c r="Y22" s="176"/>
      <c r="Z22" s="177"/>
      <c r="AA22" s="173"/>
      <c r="AB22" s="174"/>
      <c r="AC22" s="174"/>
      <c r="AD22" s="174"/>
      <c r="AE22" s="174"/>
      <c r="AF22" s="175"/>
      <c r="AG22" s="176"/>
      <c r="AH22" s="48"/>
      <c r="AI22" s="48"/>
      <c r="AJ22" s="48"/>
      <c r="AK22" s="66"/>
      <c r="AL22" s="46" t="e">
        <f>IF(A19&lt;&gt;"",A19,"")</f>
        <v>#N/A</v>
      </c>
      <c r="AM22" s="33">
        <v>15</v>
      </c>
      <c r="AU22" s="163">
        <v>18</v>
      </c>
      <c r="AV22" s="163">
        <v>270</v>
      </c>
      <c r="AW22" s="163" t="str">
        <f t="shared" si="21"/>
        <v xml:space="preserve">ادارة الاعلان واقتصادياته </v>
      </c>
      <c r="AX22" s="161">
        <f t="shared" ref="AX22:AY22" si="23">P17</f>
        <v>0</v>
      </c>
      <c r="AY22" s="161" t="e">
        <f t="shared" si="23"/>
        <v>#N/A</v>
      </c>
      <c r="BB22" s="163"/>
      <c r="BC22" s="163"/>
    </row>
    <row r="23" spans="1:56" ht="17.25" thickTop="1" thickBot="1">
      <c r="A23" s="178"/>
      <c r="B23" s="24"/>
      <c r="C23" s="178"/>
      <c r="D23" s="24"/>
      <c r="E23" s="24"/>
      <c r="F23" s="24"/>
      <c r="G23" s="24"/>
      <c r="H23" s="24"/>
      <c r="I23" s="24"/>
      <c r="J23" s="24"/>
      <c r="K23" s="94"/>
      <c r="L23" s="178"/>
      <c r="M23" s="178"/>
      <c r="N23" s="178"/>
      <c r="O23" s="178"/>
      <c r="P23" s="175"/>
      <c r="Q23" s="176"/>
      <c r="R23" s="94"/>
      <c r="S23" s="178"/>
      <c r="T23" s="178"/>
      <c r="U23" s="178"/>
      <c r="V23" s="178"/>
      <c r="W23" s="178"/>
      <c r="X23" s="178"/>
      <c r="Y23" s="178"/>
      <c r="Z23" s="178"/>
      <c r="AA23" s="178"/>
      <c r="AB23" s="178"/>
      <c r="AC23" s="178"/>
      <c r="AD23" s="178"/>
      <c r="AE23" s="178"/>
      <c r="AF23" s="178"/>
      <c r="AG23" s="178"/>
      <c r="AH23" s="48"/>
      <c r="AI23" s="48"/>
      <c r="AJ23" s="48"/>
      <c r="AK23" s="66"/>
      <c r="AL23" s="46" t="e">
        <f>IF(J15&lt;&gt;"",J15,"")</f>
        <v>#N/A</v>
      </c>
      <c r="AM23" s="33">
        <v>16</v>
      </c>
      <c r="AU23" s="163">
        <v>19</v>
      </c>
      <c r="AV23" s="163">
        <v>280</v>
      </c>
      <c r="AW23" s="163" t="str">
        <f t="shared" si="21"/>
        <v xml:space="preserve">ادارة وتخطيط العلاقات العامة </v>
      </c>
      <c r="AX23" s="161">
        <f t="shared" ref="AX23:AY23" si="24">P18</f>
        <v>0</v>
      </c>
      <c r="AY23" s="161" t="e">
        <f t="shared" si="24"/>
        <v>#N/A</v>
      </c>
      <c r="BB23" s="163"/>
      <c r="BC23" s="163"/>
    </row>
    <row r="24" spans="1:56" s="110" customFormat="1" ht="17.25" thickTop="1" thickBot="1">
      <c r="A24" s="179"/>
      <c r="B24" s="179"/>
      <c r="C24" s="179"/>
      <c r="D24" s="179"/>
      <c r="E24" s="179"/>
      <c r="F24" s="179"/>
      <c r="G24" s="179"/>
      <c r="H24" s="179"/>
      <c r="I24" s="179"/>
      <c r="J24" s="179"/>
      <c r="K24" s="179"/>
      <c r="L24" s="179"/>
      <c r="M24" s="179"/>
      <c r="N24" s="179"/>
      <c r="O24" s="179"/>
      <c r="P24" s="179"/>
      <c r="Q24" s="179"/>
      <c r="R24" s="179"/>
      <c r="S24" s="179"/>
      <c r="T24" s="179"/>
      <c r="U24" s="179"/>
      <c r="V24" s="179"/>
      <c r="W24" s="179"/>
      <c r="X24" s="179"/>
      <c r="Y24" s="179"/>
      <c r="Z24" s="179"/>
      <c r="AA24" s="179"/>
      <c r="AB24" s="179"/>
      <c r="AC24" s="179"/>
      <c r="AD24" s="179"/>
      <c r="AE24" s="179"/>
      <c r="AF24" s="179"/>
      <c r="AG24" s="179"/>
      <c r="AL24" s="46" t="e">
        <f>IF(J16&lt;&gt;"",J16,"")</f>
        <v>#N/A</v>
      </c>
      <c r="AM24" s="33">
        <v>17</v>
      </c>
      <c r="AU24" s="163">
        <v>20</v>
      </c>
      <c r="AV24" s="163">
        <v>290</v>
      </c>
      <c r="AW24" s="163" t="str">
        <f t="shared" si="21"/>
        <v xml:space="preserve">نظرية الاتصال </v>
      </c>
      <c r="AX24" s="161">
        <f t="shared" ref="AX24:AY24" si="25">P19</f>
        <v>0</v>
      </c>
      <c r="AY24" s="161" t="e">
        <f t="shared" si="25"/>
        <v>#N/A</v>
      </c>
      <c r="BB24" s="163"/>
      <c r="BC24" s="163"/>
      <c r="BD24" s="179"/>
    </row>
    <row r="25" spans="1:56" s="110" customFormat="1" ht="21.75" thickTop="1" thickBot="1">
      <c r="C25" s="24" t="s">
        <v>367</v>
      </c>
      <c r="D25" s="453" t="s">
        <v>758</v>
      </c>
      <c r="E25" s="453"/>
      <c r="F25" s="453"/>
      <c r="G25" s="453"/>
      <c r="L25" s="368" t="s">
        <v>29</v>
      </c>
      <c r="M25" s="368"/>
      <c r="N25" s="452" t="e">
        <f>IF(E2="الرابعة حديث",5000,0)</f>
        <v>#N/A</v>
      </c>
      <c r="O25" s="452"/>
      <c r="P25" s="452"/>
      <c r="Q25" s="452"/>
      <c r="R25" s="243"/>
      <c r="S25" s="243"/>
      <c r="T25" s="368" t="s">
        <v>374</v>
      </c>
      <c r="U25" s="368"/>
      <c r="V25" s="368"/>
      <c r="W25" s="367">
        <f>IF(Q5&lt;&gt;0,1000,0)</f>
        <v>0</v>
      </c>
      <c r="X25" s="367"/>
      <c r="Y25" s="367"/>
      <c r="Z25" s="368" t="s">
        <v>375</v>
      </c>
      <c r="AA25" s="368"/>
      <c r="AB25" s="368"/>
      <c r="AC25" s="368"/>
      <c r="AD25" s="368"/>
      <c r="AE25" s="369">
        <v>900</v>
      </c>
      <c r="AF25" s="369"/>
      <c r="AL25" s="46" t="e">
        <f>IF(J17&lt;&gt;"",J17,"")</f>
        <v>#N/A</v>
      </c>
      <c r="AM25" s="33">
        <v>18</v>
      </c>
      <c r="AU25" s="163">
        <v>21</v>
      </c>
      <c r="AV25" s="163">
        <v>300</v>
      </c>
      <c r="AW25" s="182" t="str">
        <f>U8</f>
        <v xml:space="preserve">الإعلام الدولي </v>
      </c>
      <c r="AX25" s="161">
        <f>X8</f>
        <v>0</v>
      </c>
      <c r="AY25" s="161" t="e">
        <f>Y8</f>
        <v>#N/A</v>
      </c>
      <c r="BB25" s="182"/>
      <c r="BC25" s="182"/>
      <c r="BD25" s="179"/>
    </row>
    <row r="26" spans="1:56" s="110" customFormat="1" ht="23.25" customHeight="1" thickTop="1" thickBot="1">
      <c r="C26" s="110" t="s">
        <v>368</v>
      </c>
      <c r="D26" s="453" t="s">
        <v>759</v>
      </c>
      <c r="E26" s="453"/>
      <c r="F26" s="453"/>
      <c r="G26" s="453"/>
      <c r="L26" s="112" t="s">
        <v>27</v>
      </c>
      <c r="M26" s="112"/>
      <c r="N26" s="452" t="e">
        <f>IF(E5=1,N25+W25+AE25-AI5,T21+N25+W25+AE25-AI5)</f>
        <v>#N/A</v>
      </c>
      <c r="O26" s="452"/>
      <c r="P26" s="452"/>
      <c r="Q26" s="452"/>
      <c r="R26" s="243"/>
      <c r="S26" s="243"/>
      <c r="T26" s="368" t="s">
        <v>28</v>
      </c>
      <c r="U26" s="368"/>
      <c r="V26" s="368"/>
      <c r="W26" s="367" t="e">
        <f>IF(N27="نعم",IF(N27="نعم",IF(OR(L5=AO1,L5=AO5),N25+W25+AE25+10700+(((Q28-2)*4000)+(Y28*5500)+(AE28*6500))/2,IF(OR(L5=AO3,L5=AO6),N25+W25+AE25+6400+(((Q28-2)*2500)+(Y28*3250)+(AE28*3750))/2,IF(L5=AO2,N25+W25+AE25+8000+(((Q28-2)*4000)+(Y28*5200)+(AE28*6000))/2,N25+W25+AE25+10000+((Q28+Y28+AE28-2)*6500)/2)))),N26)</f>
        <v>#N/A</v>
      </c>
      <c r="X26" s="367"/>
      <c r="Y26" s="367"/>
      <c r="Z26" s="368" t="s">
        <v>30</v>
      </c>
      <c r="AA26" s="368"/>
      <c r="AB26" s="368"/>
      <c r="AC26" s="368"/>
      <c r="AD26" s="368"/>
      <c r="AE26" s="369" t="e">
        <f>N26-W26</f>
        <v>#N/A</v>
      </c>
      <c r="AF26" s="369"/>
      <c r="AL26" s="46" t="e">
        <f>IF(J18&lt;&gt;"",J18,"")</f>
        <v>#N/A</v>
      </c>
      <c r="AM26" s="33">
        <v>19</v>
      </c>
      <c r="AU26" s="163">
        <v>22</v>
      </c>
      <c r="AV26" s="163">
        <v>310</v>
      </c>
      <c r="AW26" s="182" t="str">
        <f t="shared" ref="AW26" si="26">U9</f>
        <v xml:space="preserve">التخطيط الاعلامي </v>
      </c>
      <c r="AX26" s="161">
        <f t="shared" ref="AX26:AY26" si="27">X9</f>
        <v>0</v>
      </c>
      <c r="AY26" s="161" t="e">
        <f t="shared" si="27"/>
        <v>#N/A</v>
      </c>
      <c r="BB26" s="182"/>
      <c r="BC26" s="182"/>
      <c r="BD26" s="179"/>
    </row>
    <row r="27" spans="1:56" s="110" customFormat="1" ht="23.25" customHeight="1" thickTop="1" thickBot="1">
      <c r="D27" s="265"/>
      <c r="E27" s="265"/>
      <c r="F27" s="265"/>
      <c r="G27" s="265"/>
      <c r="L27" s="365" t="s">
        <v>24</v>
      </c>
      <c r="M27" s="365"/>
      <c r="N27" s="366" t="s">
        <v>802</v>
      </c>
      <c r="O27" s="366"/>
      <c r="P27" s="366"/>
      <c r="Q27" s="366"/>
      <c r="R27" s="243"/>
      <c r="S27" s="243"/>
      <c r="T27" s="243"/>
      <c r="U27" s="243"/>
      <c r="V27" s="243"/>
      <c r="W27" s="243"/>
      <c r="X27" s="243"/>
      <c r="Y27" s="243"/>
      <c r="Z27" s="243"/>
      <c r="AA27" s="243"/>
      <c r="AB27" s="243"/>
      <c r="AC27" s="243"/>
      <c r="AD27" s="243"/>
      <c r="AE27" s="243"/>
      <c r="AF27" s="243"/>
      <c r="AL27" s="46"/>
      <c r="AM27" s="33"/>
      <c r="AU27" s="163"/>
      <c r="AV27" s="163"/>
      <c r="AW27" s="182"/>
      <c r="AX27" s="161"/>
      <c r="AY27" s="161"/>
      <c r="BB27" s="182"/>
      <c r="BC27" s="182"/>
      <c r="BD27" s="179"/>
    </row>
    <row r="28" spans="1:56" s="110" customFormat="1" ht="14.25" customHeight="1" thickTop="1" thickBot="1">
      <c r="C28" s="110" t="s">
        <v>366</v>
      </c>
      <c r="D28" s="453" t="s">
        <v>760</v>
      </c>
      <c r="E28" s="453"/>
      <c r="F28" s="453"/>
      <c r="G28" s="453"/>
      <c r="L28" s="450" t="s">
        <v>376</v>
      </c>
      <c r="M28" s="450"/>
      <c r="N28" s="450"/>
      <c r="O28" s="450"/>
      <c r="P28" s="450"/>
      <c r="Q28" s="111">
        <f>G13+G20+O13+O20+W13+W20+AE13+AE20</f>
        <v>0</v>
      </c>
      <c r="T28" s="451" t="s">
        <v>377</v>
      </c>
      <c r="U28" s="451"/>
      <c r="V28" s="451"/>
      <c r="W28" s="451"/>
      <c r="X28" s="451"/>
      <c r="Y28" s="111">
        <f>H13+H20+P13+P20+X13+X20+AF13+AF20</f>
        <v>0</v>
      </c>
      <c r="Z28" s="450" t="s">
        <v>378</v>
      </c>
      <c r="AA28" s="450"/>
      <c r="AB28" s="450"/>
      <c r="AC28" s="450"/>
      <c r="AD28" s="450"/>
      <c r="AE28" s="111">
        <f>I13+I20+Q13+Q20+Y13+Y20+AG13+AG20</f>
        <v>0</v>
      </c>
      <c r="AL28" s="46" t="e">
        <f>IF(J19&lt;&gt;"",J19,"")</f>
        <v>#N/A</v>
      </c>
      <c r="AM28" s="33">
        <v>20</v>
      </c>
      <c r="AU28" s="163">
        <v>23</v>
      </c>
      <c r="AV28" s="163">
        <v>320</v>
      </c>
      <c r="AW28" s="182" t="str">
        <f>U10</f>
        <v xml:space="preserve">الاخراج الصحفي </v>
      </c>
      <c r="AX28" s="161">
        <f t="shared" ref="AX28:AY28" si="28">X10</f>
        <v>0</v>
      </c>
      <c r="AY28" s="161" t="e">
        <f t="shared" si="28"/>
        <v>#N/A</v>
      </c>
      <c r="BB28" s="163"/>
      <c r="BC28" s="163"/>
      <c r="BD28" s="179"/>
    </row>
    <row r="29" spans="1:56" s="110" customFormat="1" ht="23.25" customHeight="1" thickTop="1" thickBot="1">
      <c r="AL29" s="46" t="e">
        <f>IF(R8&lt;&gt;"",R8,"")</f>
        <v>#N/A</v>
      </c>
      <c r="AM29" s="33">
        <v>21</v>
      </c>
      <c r="AU29" s="163">
        <v>24</v>
      </c>
      <c r="AV29" s="163">
        <v>330</v>
      </c>
      <c r="AW29" s="182" t="str">
        <f>U11</f>
        <v>الترجمة الاعلامية  (3)</v>
      </c>
      <c r="AX29" s="161">
        <f t="shared" ref="AX29:AY29" si="29">X11</f>
        <v>0</v>
      </c>
      <c r="AY29" s="161" t="e">
        <f t="shared" si="29"/>
        <v>#N/A</v>
      </c>
      <c r="BB29" s="163"/>
      <c r="BC29" s="163"/>
      <c r="BD29" s="179"/>
    </row>
    <row r="30" spans="1:56" s="38" customFormat="1" ht="17.25" thickTop="1" thickBot="1">
      <c r="B30" s="3"/>
      <c r="C30" s="4"/>
      <c r="D30" s="26"/>
      <c r="E30" s="26"/>
      <c r="F30" s="26"/>
      <c r="G30" s="26"/>
      <c r="H30" s="3"/>
      <c r="I30" s="3"/>
      <c r="J30" s="25"/>
      <c r="K30" s="3"/>
      <c r="AL30" s="46" t="e">
        <f>IF(R9&lt;&gt;"",R9,"")</f>
        <v>#N/A</v>
      </c>
      <c r="AM30" s="33">
        <v>22</v>
      </c>
      <c r="AU30" s="163">
        <v>25</v>
      </c>
      <c r="AV30" s="163">
        <v>340</v>
      </c>
      <c r="AW30" s="182" t="str">
        <f>U12</f>
        <v xml:space="preserve">الاخراج الاذاعي والتلفزيوني </v>
      </c>
      <c r="AX30" s="161">
        <f t="shared" ref="AX30:AY30" si="30">X12</f>
        <v>0</v>
      </c>
      <c r="AY30" s="161" t="e">
        <f t="shared" si="30"/>
        <v>#N/A</v>
      </c>
      <c r="BB30" s="163"/>
      <c r="BC30" s="163"/>
    </row>
    <row r="31" spans="1:56" s="38" customFormat="1" ht="17.25" thickTop="1" thickBot="1">
      <c r="B31" s="3"/>
      <c r="C31" s="4"/>
      <c r="D31" s="26"/>
      <c r="E31" s="26"/>
      <c r="F31" s="26"/>
      <c r="G31" s="26"/>
      <c r="H31" s="3"/>
      <c r="I31" s="3"/>
      <c r="J31" s="25"/>
      <c r="K31" s="3"/>
      <c r="AL31" s="46" t="e">
        <f>IF(R10&lt;&gt;"",R10,"")</f>
        <v>#N/A</v>
      </c>
      <c r="AM31" s="33">
        <v>23</v>
      </c>
      <c r="AU31" s="163">
        <v>26</v>
      </c>
      <c r="AV31" s="163">
        <v>350</v>
      </c>
      <c r="AW31" s="163" t="str">
        <f>AC8</f>
        <v xml:space="preserve">البرامج التعليمية والثقافية </v>
      </c>
      <c r="AX31" s="161">
        <f>AF8</f>
        <v>0</v>
      </c>
      <c r="AY31" s="161" t="e">
        <f>AG8</f>
        <v>#N/A</v>
      </c>
      <c r="BB31" s="163"/>
      <c r="BC31" s="163"/>
    </row>
    <row r="32" spans="1:56" s="38" customFormat="1" ht="17.25" thickTop="1" thickBot="1">
      <c r="B32" s="3"/>
      <c r="C32" s="4"/>
      <c r="D32" s="26"/>
      <c r="E32" s="26"/>
      <c r="F32" s="26"/>
      <c r="G32" s="26"/>
      <c r="H32" s="3"/>
      <c r="I32" s="3"/>
      <c r="J32" s="25"/>
      <c r="K32" s="3"/>
      <c r="L32" s="4"/>
      <c r="M32" s="26"/>
      <c r="N32" s="26"/>
      <c r="O32" s="26"/>
      <c r="P32" s="3"/>
      <c r="Q32" s="3"/>
      <c r="AL32" s="46" t="e">
        <f>IF(R11&lt;&gt;"",R11,"")</f>
        <v>#N/A</v>
      </c>
      <c r="AM32" s="33">
        <v>24</v>
      </c>
      <c r="AU32" s="163">
        <v>27</v>
      </c>
      <c r="AV32" s="163">
        <v>360</v>
      </c>
      <c r="AW32" s="163" t="str">
        <f t="shared" ref="AW32:AW35" si="31">AC9</f>
        <v xml:space="preserve">فن الاعلان  </v>
      </c>
      <c r="AX32" s="161">
        <f t="shared" ref="AX32:AY32" si="32">AF9</f>
        <v>0</v>
      </c>
      <c r="AY32" s="161" t="e">
        <f t="shared" si="32"/>
        <v>#N/A</v>
      </c>
      <c r="BB32" s="182"/>
      <c r="BC32" s="182"/>
    </row>
    <row r="33" spans="2:55" s="38" customFormat="1" ht="17.25" customHeight="1" thickTop="1" thickBot="1">
      <c r="B33" s="3"/>
      <c r="C33" s="5"/>
      <c r="D33" s="26"/>
      <c r="E33" s="26"/>
      <c r="F33" s="26"/>
      <c r="G33" s="26"/>
      <c r="H33" s="3"/>
      <c r="I33" s="3"/>
      <c r="J33" s="25"/>
      <c r="K33" s="3"/>
      <c r="L33" s="4"/>
      <c r="M33" s="26"/>
      <c r="N33" s="26"/>
      <c r="O33" s="26"/>
      <c r="P33" s="3"/>
      <c r="Q33" s="3"/>
      <c r="AL33" s="46" t="e">
        <f>IF(R12&lt;&gt;"",R12,"")</f>
        <v>#N/A</v>
      </c>
      <c r="AM33" s="33">
        <v>25</v>
      </c>
      <c r="AU33" s="163">
        <v>28</v>
      </c>
      <c r="AV33" s="163">
        <v>370</v>
      </c>
      <c r="AW33" s="163" t="str">
        <f t="shared" si="31"/>
        <v xml:space="preserve">العلاقات العامة في المجال التطبيقي </v>
      </c>
      <c r="AX33" s="161">
        <f t="shared" ref="AX33:AY33" si="33">AF10</f>
        <v>0</v>
      </c>
      <c r="AY33" s="161" t="e">
        <f t="shared" si="33"/>
        <v>#N/A</v>
      </c>
      <c r="BB33" s="163"/>
      <c r="BC33" s="163"/>
    </row>
    <row r="34" spans="2:55" s="38" customFormat="1" ht="17.25" thickTop="1" thickBot="1">
      <c r="B34" s="24"/>
      <c r="C34" s="24"/>
      <c r="D34" s="24"/>
      <c r="E34" s="24"/>
      <c r="F34" s="24"/>
      <c r="G34" s="24"/>
      <c r="H34" s="24"/>
      <c r="I34" s="24"/>
      <c r="J34" s="24"/>
      <c r="K34" s="24"/>
      <c r="L34" s="24"/>
      <c r="M34" s="24"/>
      <c r="N34" s="24"/>
      <c r="O34" s="24"/>
      <c r="P34" s="24"/>
      <c r="Q34" s="24"/>
      <c r="AL34" s="46" t="e">
        <f>IF(Z8&lt;&gt;"",Z8,"")</f>
        <v>#N/A</v>
      </c>
      <c r="AM34" s="33">
        <v>26</v>
      </c>
      <c r="AU34" s="163">
        <v>29</v>
      </c>
      <c r="AV34" s="163">
        <v>380</v>
      </c>
      <c r="AW34" s="163" t="str">
        <f t="shared" si="31"/>
        <v xml:space="preserve">ادارة الصحف واقتصادياتها </v>
      </c>
      <c r="AX34" s="161">
        <f t="shared" ref="AX34:AY34" si="34">AF11</f>
        <v>0</v>
      </c>
      <c r="AY34" s="161" t="e">
        <f t="shared" si="34"/>
        <v>#N/A</v>
      </c>
      <c r="BB34" s="163"/>
      <c r="BC34" s="163"/>
    </row>
    <row r="35" spans="2:55" s="38" customFormat="1" ht="17.25" thickTop="1" thickBot="1">
      <c r="B35" s="3"/>
      <c r="C35" s="4"/>
      <c r="D35" s="26"/>
      <c r="E35" s="26"/>
      <c r="F35" s="26"/>
      <c r="G35" s="26"/>
      <c r="H35" s="3"/>
      <c r="I35" s="3"/>
      <c r="J35" s="25"/>
      <c r="K35" s="3"/>
      <c r="L35" s="4"/>
      <c r="M35" s="26"/>
      <c r="N35" s="26"/>
      <c r="O35" s="26"/>
      <c r="P35" s="3"/>
      <c r="Q35" s="3"/>
      <c r="AL35" s="46" t="e">
        <f>IF(Z9&lt;&gt;"",Z9,"")</f>
        <v>#N/A</v>
      </c>
      <c r="AM35" s="33">
        <v>27</v>
      </c>
      <c r="AU35" s="163">
        <v>30</v>
      </c>
      <c r="AV35" s="163">
        <v>390</v>
      </c>
      <c r="AW35" s="163" t="str">
        <f t="shared" si="31"/>
        <v>مادة اعلامية بلغة اجنبية (3)</v>
      </c>
      <c r="AX35" s="161">
        <f t="shared" ref="AX35:AY35" si="35">AF12</f>
        <v>0</v>
      </c>
      <c r="AY35" s="161" t="e">
        <f t="shared" si="35"/>
        <v>#N/A</v>
      </c>
      <c r="BB35" s="163"/>
      <c r="BC35" s="163"/>
    </row>
    <row r="36" spans="2:55" s="38" customFormat="1" ht="17.25" thickTop="1" thickBot="1">
      <c r="B36" s="3"/>
      <c r="C36" s="4"/>
      <c r="D36" s="26"/>
      <c r="E36" s="26"/>
      <c r="F36" s="26"/>
      <c r="G36" s="26"/>
      <c r="H36" s="3"/>
      <c r="I36" s="3"/>
      <c r="J36" s="25"/>
      <c r="K36" s="3"/>
      <c r="L36" s="4"/>
      <c r="M36" s="26"/>
      <c r="N36" s="26"/>
      <c r="O36" s="26"/>
      <c r="P36" s="3"/>
      <c r="Q36" s="3"/>
      <c r="AL36" s="46" t="e">
        <f>IF(Z10&lt;&gt;"",Z10,"")</f>
        <v>#N/A</v>
      </c>
      <c r="AM36" s="33">
        <v>28</v>
      </c>
      <c r="AU36" s="163">
        <v>31</v>
      </c>
      <c r="AV36" s="163">
        <v>400</v>
      </c>
      <c r="AW36" s="163" t="str">
        <f>U15</f>
        <v xml:space="preserve">مادة اعلامية بلغة اجنبية </v>
      </c>
      <c r="AX36" s="162">
        <f>X15</f>
        <v>0</v>
      </c>
      <c r="AY36" s="162" t="e">
        <f>Y15</f>
        <v>#N/A</v>
      </c>
      <c r="BB36" s="163"/>
      <c r="BC36" s="163"/>
    </row>
    <row r="37" spans="2:55" s="38" customFormat="1" ht="17.25" thickTop="1" thickBot="1">
      <c r="B37" s="3"/>
      <c r="C37" s="4"/>
      <c r="D37" s="26"/>
      <c r="E37" s="26"/>
      <c r="F37" s="26"/>
      <c r="G37" s="26"/>
      <c r="H37" s="3"/>
      <c r="I37" s="3"/>
      <c r="J37" s="25"/>
      <c r="K37" s="3"/>
      <c r="L37" s="4"/>
      <c r="M37" s="26"/>
      <c r="N37" s="26"/>
      <c r="O37" s="26"/>
      <c r="P37" s="3"/>
      <c r="Q37" s="3"/>
      <c r="AL37" s="46" t="e">
        <f>IF(Z11&lt;&gt;"",Z11,"")</f>
        <v>#N/A</v>
      </c>
      <c r="AM37" s="33">
        <v>29</v>
      </c>
      <c r="AU37" s="163">
        <v>32</v>
      </c>
      <c r="AV37" s="163">
        <v>410</v>
      </c>
      <c r="AW37" s="163" t="str">
        <f t="shared" ref="AW37:AW40" si="36">U16</f>
        <v xml:space="preserve">موضوع خاص في الصحافة </v>
      </c>
      <c r="AX37" s="162">
        <f t="shared" ref="AX37:AY37" si="37">X16</f>
        <v>0</v>
      </c>
      <c r="AY37" s="162" t="e">
        <f t="shared" si="37"/>
        <v>#N/A</v>
      </c>
      <c r="BB37" s="163"/>
      <c r="BC37" s="163"/>
    </row>
    <row r="38" spans="2:55" s="38" customFormat="1" ht="17.25" thickTop="1" thickBot="1">
      <c r="B38" s="3"/>
      <c r="C38" s="4"/>
      <c r="D38" s="26"/>
      <c r="E38" s="26"/>
      <c r="F38" s="26"/>
      <c r="G38" s="26"/>
      <c r="H38" s="3"/>
      <c r="I38" s="3"/>
      <c r="J38" s="25"/>
      <c r="K38" s="3"/>
      <c r="L38" s="4"/>
      <c r="M38" s="26"/>
      <c r="N38" s="26"/>
      <c r="O38" s="26"/>
      <c r="P38" s="3"/>
      <c r="Q38" s="3"/>
      <c r="AL38" s="46" t="e">
        <f>IF(Z12&lt;&gt;"",Z12,"")</f>
        <v>#N/A</v>
      </c>
      <c r="AM38" s="33">
        <v>30</v>
      </c>
      <c r="AU38" s="163">
        <v>33</v>
      </c>
      <c r="AV38" s="163">
        <v>420</v>
      </c>
      <c r="AW38" s="163" t="str">
        <f t="shared" si="36"/>
        <v xml:space="preserve">الصحافة المتخصصة </v>
      </c>
      <c r="AX38" s="162">
        <f t="shared" ref="AX38:AY38" si="38">X17</f>
        <v>0</v>
      </c>
      <c r="AY38" s="162" t="e">
        <f t="shared" si="38"/>
        <v>#N/A</v>
      </c>
      <c r="BB38" s="163"/>
      <c r="BC38" s="163"/>
    </row>
    <row r="39" spans="2:55" s="38" customFormat="1" ht="17.25" thickTop="1" thickBot="1">
      <c r="B39" s="3"/>
      <c r="C39" s="4"/>
      <c r="D39" s="26"/>
      <c r="E39" s="26"/>
      <c r="F39" s="26"/>
      <c r="G39" s="26"/>
      <c r="H39" s="3"/>
      <c r="I39" s="3"/>
      <c r="J39" s="25"/>
      <c r="K39" s="3"/>
      <c r="L39" s="4"/>
      <c r="M39" s="26"/>
      <c r="N39" s="26"/>
      <c r="O39" s="26"/>
      <c r="P39" s="3"/>
      <c r="Q39" s="3"/>
      <c r="AL39" s="46" t="e">
        <f>IF(R15&lt;&gt;"",R15,"")</f>
        <v>#N/A</v>
      </c>
      <c r="AM39" s="33">
        <v>31</v>
      </c>
      <c r="AU39" s="163">
        <v>34</v>
      </c>
      <c r="AV39" s="163">
        <v>430</v>
      </c>
      <c r="AW39" s="163" t="str">
        <f t="shared" si="36"/>
        <v>الترجمة الاعلامية  (4)</v>
      </c>
      <c r="AX39" s="162">
        <f t="shared" ref="AX39:AY39" si="39">X18</f>
        <v>0</v>
      </c>
      <c r="AY39" s="162" t="e">
        <f t="shared" si="39"/>
        <v>#N/A</v>
      </c>
      <c r="BB39" s="163"/>
      <c r="BC39" s="163"/>
    </row>
    <row r="40" spans="2:55" s="38" customFormat="1" ht="17.25" thickTop="1" thickBot="1">
      <c r="B40" s="3"/>
      <c r="C40" s="4"/>
      <c r="D40" s="26"/>
      <c r="E40" s="26"/>
      <c r="F40" s="26"/>
      <c r="G40" s="26"/>
      <c r="H40" s="3"/>
      <c r="I40" s="3"/>
      <c r="J40" s="25"/>
      <c r="K40" s="3"/>
      <c r="L40" s="4"/>
      <c r="M40" s="26"/>
      <c r="N40" s="26"/>
      <c r="O40" s="26"/>
      <c r="P40" s="3"/>
      <c r="Q40" s="3"/>
      <c r="AL40" s="46" t="e">
        <f>IF(R16&lt;&gt;"",R16,"")</f>
        <v>#N/A</v>
      </c>
      <c r="AM40" s="33">
        <v>32</v>
      </c>
      <c r="AU40" s="163">
        <v>35</v>
      </c>
      <c r="AV40" s="163">
        <v>440</v>
      </c>
      <c r="AW40" s="163" t="str">
        <f t="shared" si="36"/>
        <v xml:space="preserve">الافلام الوثائقية والبرامج التسجيلية </v>
      </c>
      <c r="AX40" s="162">
        <f t="shared" ref="AX40:AY40" si="40">X19</f>
        <v>0</v>
      </c>
      <c r="AY40" s="162" t="e">
        <f t="shared" si="40"/>
        <v>#N/A</v>
      </c>
      <c r="BB40" s="163"/>
      <c r="BC40" s="163"/>
    </row>
    <row r="41" spans="2:55" s="38" customFormat="1" ht="17.25" thickTop="1" thickBot="1">
      <c r="B41" s="5"/>
      <c r="C41" s="5"/>
      <c r="D41" s="5"/>
      <c r="E41" s="6"/>
      <c r="F41" s="7"/>
      <c r="G41" s="3"/>
      <c r="H41" s="27"/>
      <c r="I41" s="27"/>
      <c r="J41" s="27"/>
      <c r="K41" s="27"/>
      <c r="L41" s="8"/>
      <c r="M41" s="8"/>
      <c r="N41" s="28"/>
      <c r="O41" s="28"/>
      <c r="P41" s="28"/>
      <c r="Q41" s="28"/>
      <c r="AL41" s="46" t="e">
        <f>IF(R17&lt;&gt;"",R17,"")</f>
        <v>#N/A</v>
      </c>
      <c r="AM41" s="33">
        <v>33</v>
      </c>
      <c r="AU41" s="163">
        <v>36</v>
      </c>
      <c r="AV41" s="163">
        <v>450</v>
      </c>
      <c r="AW41" s="182" t="str">
        <f>AC15</f>
        <v xml:space="preserve">موضوع خاص في الاذاعة </v>
      </c>
      <c r="AX41" s="162">
        <f>AF15</f>
        <v>0</v>
      </c>
      <c r="AY41" s="162" t="e">
        <f>AG15</f>
        <v>#N/A</v>
      </c>
      <c r="BB41" s="182"/>
      <c r="BC41" s="182"/>
    </row>
    <row r="42" spans="2:55" s="38" customFormat="1" ht="19.5" thickTop="1" thickBot="1">
      <c r="B42" s="9"/>
      <c r="C42" s="9"/>
      <c r="D42" s="5"/>
      <c r="E42" s="5"/>
      <c r="F42" s="5"/>
      <c r="G42" s="7"/>
      <c r="H42" s="27"/>
      <c r="I42" s="27"/>
      <c r="J42" s="27"/>
      <c r="K42" s="27"/>
      <c r="L42" s="8"/>
      <c r="M42" s="8"/>
      <c r="N42" s="28"/>
      <c r="O42" s="28"/>
      <c r="P42" s="28"/>
      <c r="Q42" s="28"/>
      <c r="AL42" s="46" t="e">
        <f>IF(R18&lt;&gt;"",R18,"")</f>
        <v>#N/A</v>
      </c>
      <c r="AM42" s="33">
        <v>34</v>
      </c>
      <c r="AU42" s="163">
        <v>37</v>
      </c>
      <c r="AV42" s="163">
        <v>460</v>
      </c>
      <c r="AW42" s="182" t="str">
        <f t="shared" ref="AW42:AW45" si="41">AC16</f>
        <v xml:space="preserve">الاعلان الاذاعي والتلفزيوني </v>
      </c>
      <c r="AX42" s="162">
        <f t="shared" ref="AX42:AY42" si="42">AF16</f>
        <v>0</v>
      </c>
      <c r="AY42" s="162" t="e">
        <f t="shared" si="42"/>
        <v>#N/A</v>
      </c>
      <c r="BB42" s="182"/>
      <c r="BC42" s="182"/>
    </row>
    <row r="43" spans="2:55" s="38" customFormat="1" ht="19.5" thickTop="1" thickBot="1">
      <c r="B43" s="10"/>
      <c r="C43" s="10"/>
      <c r="D43" s="10"/>
      <c r="E43" s="10"/>
      <c r="F43" s="10"/>
      <c r="G43" s="11"/>
      <c r="H43" s="9"/>
      <c r="I43" s="9"/>
      <c r="J43" s="9"/>
      <c r="K43" s="9"/>
      <c r="L43" s="26"/>
      <c r="M43" s="26"/>
      <c r="N43" s="28"/>
      <c r="O43" s="28"/>
      <c r="P43" s="28"/>
      <c r="Q43" s="28"/>
      <c r="AL43" s="46" t="e">
        <f>IF(R19&lt;&gt;"",R19,"")</f>
        <v>#N/A</v>
      </c>
      <c r="AM43" s="33">
        <v>35</v>
      </c>
      <c r="AU43" s="163">
        <v>38</v>
      </c>
      <c r="AV43" s="163">
        <v>470</v>
      </c>
      <c r="AW43" s="182" t="str">
        <f t="shared" si="41"/>
        <v xml:space="preserve">مشروع اصدار جريدة او مجلة </v>
      </c>
      <c r="AX43" s="162">
        <f t="shared" ref="AX43:AY43" si="43">AF17</f>
        <v>0</v>
      </c>
      <c r="AY43" s="162" t="e">
        <f t="shared" si="43"/>
        <v>#N/A</v>
      </c>
      <c r="BB43" s="182"/>
      <c r="BC43" s="182"/>
    </row>
    <row r="44" spans="2:55" s="38" customFormat="1" ht="17.25" thickTop="1" thickBot="1">
      <c r="B44" s="26"/>
      <c r="C44" s="26"/>
      <c r="D44" s="26"/>
      <c r="E44" s="3"/>
      <c r="F44" s="3"/>
      <c r="G44" s="26"/>
      <c r="H44" s="26"/>
      <c r="I44" s="26"/>
      <c r="J44" s="26"/>
      <c r="K44" s="26"/>
      <c r="L44" s="26"/>
      <c r="M44" s="12"/>
      <c r="N44" s="28"/>
      <c r="O44" s="28"/>
      <c r="P44" s="28"/>
      <c r="Q44" s="28"/>
      <c r="AL44" s="46" t="e">
        <f>IF(Z15&lt;&gt;"",Z15,"")</f>
        <v>#N/A</v>
      </c>
      <c r="AM44" s="33">
        <v>36</v>
      </c>
      <c r="AU44" s="163">
        <v>39</v>
      </c>
      <c r="AV44" s="163">
        <v>480</v>
      </c>
      <c r="AW44" s="182" t="str">
        <f t="shared" si="41"/>
        <v xml:space="preserve">تخطيط الحملات الاعلامية </v>
      </c>
      <c r="AX44" s="162">
        <f t="shared" ref="AX44:AY44" si="44">AF18</f>
        <v>0</v>
      </c>
      <c r="AY44" s="162" t="e">
        <f t="shared" si="44"/>
        <v>#N/A</v>
      </c>
      <c r="BB44" s="182"/>
      <c r="BC44" s="182"/>
    </row>
    <row r="45" spans="2:55" s="38" customFormat="1" ht="19.5" customHeight="1" thickTop="1" thickBot="1">
      <c r="B45" s="9"/>
      <c r="C45" s="11"/>
      <c r="D45" s="11"/>
      <c r="E45" s="11"/>
      <c r="F45" s="11"/>
      <c r="G45" s="26"/>
      <c r="H45" s="26"/>
      <c r="I45" s="26"/>
      <c r="J45" s="26"/>
      <c r="K45" s="26"/>
      <c r="L45" s="26"/>
      <c r="M45" s="8"/>
      <c r="N45" s="8"/>
      <c r="O45" s="13"/>
      <c r="P45" s="13"/>
      <c r="Q45" s="13"/>
      <c r="AL45" s="46" t="e">
        <f>IF(Z16&lt;&gt;"",Z16,"")</f>
        <v>#N/A</v>
      </c>
      <c r="AM45" s="33">
        <v>37</v>
      </c>
      <c r="AU45" s="163">
        <v>40</v>
      </c>
      <c r="AV45" s="163">
        <v>490</v>
      </c>
      <c r="AW45" s="182" t="str">
        <f t="shared" si="41"/>
        <v xml:space="preserve">فن العلاقات العامة </v>
      </c>
      <c r="AX45" s="162">
        <f t="shared" ref="AX45:AY45" si="45">AF19</f>
        <v>0</v>
      </c>
      <c r="AY45" s="162" t="e">
        <f t="shared" si="45"/>
        <v>#N/A</v>
      </c>
      <c r="BB45" s="182"/>
      <c r="BC45" s="182"/>
    </row>
    <row r="46" spans="2:55" s="38" customFormat="1" ht="17.25" thickTop="1" thickBot="1">
      <c r="AL46" s="46" t="e">
        <f>IF(Z17&lt;&gt;"",Z17,"")</f>
        <v>#N/A</v>
      </c>
      <c r="AM46" s="33">
        <v>38</v>
      </c>
      <c r="AU46" s="163"/>
      <c r="AX46" s="162"/>
      <c r="AY46" s="162"/>
      <c r="AZ46" s="164"/>
    </row>
    <row r="47" spans="2:55" s="38" customFormat="1" ht="17.25" thickTop="1" thickBot="1">
      <c r="B47" s="29"/>
      <c r="C47" s="29"/>
      <c r="D47" s="29"/>
      <c r="E47" s="29"/>
      <c r="F47" s="29"/>
      <c r="G47" s="29"/>
      <c r="H47" s="29"/>
      <c r="I47" s="29"/>
      <c r="J47" s="29"/>
      <c r="K47" s="29"/>
      <c r="L47" s="29"/>
      <c r="M47" s="29"/>
      <c r="N47" s="29"/>
      <c r="O47" s="29"/>
      <c r="P47" s="29"/>
      <c r="Q47" s="29"/>
      <c r="AL47" s="46" t="e">
        <f>IF(Z18&lt;&gt;"",Z18,"")</f>
        <v>#N/A</v>
      </c>
      <c r="AM47" s="33">
        <v>39</v>
      </c>
      <c r="AU47" s="163"/>
      <c r="AV47" s="163"/>
      <c r="AW47" s="165"/>
      <c r="AX47" s="162"/>
      <c r="AY47" s="162"/>
      <c r="AZ47" s="164"/>
    </row>
    <row r="48" spans="2:55" s="38" customFormat="1" ht="17.25" thickTop="1" thickBot="1">
      <c r="B48" s="29"/>
      <c r="C48" s="29"/>
      <c r="D48" s="29"/>
      <c r="E48" s="29"/>
      <c r="F48" s="29"/>
      <c r="G48" s="29"/>
      <c r="H48" s="29"/>
      <c r="I48" s="29"/>
      <c r="J48" s="29"/>
      <c r="K48" s="29"/>
      <c r="L48" s="29"/>
      <c r="M48" s="29"/>
      <c r="N48" s="29"/>
      <c r="O48" s="29"/>
      <c r="P48" s="29"/>
      <c r="Q48" s="29"/>
      <c r="AL48" s="46" t="e">
        <f>IF(Z19&lt;&gt;"",Z19,"")</f>
        <v>#N/A</v>
      </c>
      <c r="AM48" s="33">
        <v>40</v>
      </c>
      <c r="AU48" s="163"/>
      <c r="AV48" s="163"/>
      <c r="AW48" s="165"/>
      <c r="AX48" s="162"/>
      <c r="AY48" s="162"/>
      <c r="AZ48" s="164"/>
    </row>
    <row r="49" spans="2:54" s="38" customFormat="1" ht="19.5" thickTop="1" thickBot="1">
      <c r="B49" s="14"/>
      <c r="C49" s="14"/>
      <c r="D49" s="14"/>
      <c r="E49" s="14"/>
      <c r="F49" s="14"/>
      <c r="G49" s="14"/>
      <c r="H49" s="15"/>
      <c r="I49" s="15"/>
      <c r="J49" s="15"/>
      <c r="K49" s="9"/>
      <c r="L49" s="9"/>
      <c r="M49" s="15"/>
      <c r="N49" s="15"/>
      <c r="O49" s="14"/>
      <c r="P49" s="14"/>
      <c r="Q49" s="14"/>
      <c r="AL49" s="46"/>
      <c r="AM49" s="33"/>
      <c r="AU49" s="163"/>
      <c r="AV49" s="163"/>
      <c r="AW49" s="165"/>
      <c r="AX49" s="162"/>
      <c r="AY49" s="162"/>
      <c r="AZ49" s="164"/>
    </row>
    <row r="50" spans="2:54" s="38" customFormat="1" ht="17.25" thickTop="1" thickBot="1">
      <c r="B50" s="15"/>
      <c r="C50" s="15"/>
      <c r="D50" s="15"/>
      <c r="E50" s="15"/>
      <c r="F50" s="15"/>
      <c r="G50" s="15"/>
      <c r="H50" s="7"/>
      <c r="I50" s="7"/>
      <c r="J50" s="7"/>
      <c r="K50" s="7"/>
      <c r="L50" s="7"/>
      <c r="M50" s="7"/>
      <c r="N50" s="7"/>
      <c r="O50" s="15"/>
      <c r="P50" s="15"/>
      <c r="Q50" s="15"/>
      <c r="AL50" s="46"/>
      <c r="AM50" s="33"/>
      <c r="AU50" s="163"/>
      <c r="AV50" s="163"/>
      <c r="AW50" s="165"/>
      <c r="AX50" s="162"/>
      <c r="AY50" s="162"/>
      <c r="AZ50" s="164"/>
    </row>
    <row r="51" spans="2:54" s="38" customFormat="1" ht="21.75" customHeight="1" thickTop="1">
      <c r="B51" s="30"/>
      <c r="C51" s="30"/>
      <c r="D51" s="30"/>
      <c r="E51" s="30"/>
      <c r="F51" s="30"/>
      <c r="G51" s="30"/>
      <c r="H51" s="30"/>
      <c r="I51" s="30"/>
      <c r="J51" s="30"/>
      <c r="K51" s="30"/>
      <c r="L51" s="30"/>
      <c r="M51" s="30"/>
      <c r="N51" s="30"/>
      <c r="O51" s="30"/>
      <c r="P51" s="30"/>
      <c r="Q51" s="30"/>
      <c r="AM51" s="33"/>
      <c r="AU51" s="163"/>
      <c r="AV51" s="163"/>
      <c r="AW51" s="165"/>
      <c r="AX51" s="162"/>
      <c r="AY51" s="162"/>
      <c r="AZ51" s="164"/>
    </row>
    <row r="52" spans="2:54" s="38" customFormat="1" ht="21" thickBot="1">
      <c r="B52" s="16"/>
      <c r="C52" s="16"/>
      <c r="D52" s="16"/>
      <c r="E52" s="16"/>
      <c r="F52" s="16"/>
      <c r="G52" s="16"/>
      <c r="H52" s="16"/>
      <c r="I52" s="16"/>
      <c r="J52" s="16"/>
      <c r="K52" s="16"/>
      <c r="L52" s="16"/>
      <c r="M52" s="16"/>
      <c r="N52" s="9"/>
      <c r="O52" s="9"/>
      <c r="P52" s="9"/>
      <c r="Q52" s="9"/>
      <c r="AL52" s="46"/>
      <c r="AM52" s="33"/>
      <c r="AU52" s="163"/>
      <c r="AV52" s="163"/>
      <c r="AW52" s="165"/>
      <c r="AX52" s="162"/>
      <c r="AY52" s="162"/>
      <c r="AZ52" s="164"/>
    </row>
    <row r="53" spans="2:54" s="38" customFormat="1" ht="21.75" thickTop="1" thickBot="1">
      <c r="B53" s="17"/>
      <c r="C53" s="17"/>
      <c r="D53" s="17"/>
      <c r="E53" s="16"/>
      <c r="F53" s="17"/>
      <c r="G53" s="17"/>
      <c r="H53" s="17"/>
      <c r="I53" s="17"/>
      <c r="J53" s="17"/>
      <c r="K53" s="17"/>
      <c r="L53" s="17"/>
      <c r="M53" s="17"/>
      <c r="N53" s="10"/>
      <c r="O53" s="10"/>
      <c r="P53" s="10"/>
      <c r="Q53" s="10"/>
      <c r="AL53" s="46"/>
      <c r="AM53" s="33"/>
      <c r="AU53" s="163"/>
      <c r="AV53" s="163"/>
      <c r="AW53" s="165"/>
      <c r="AX53" s="162"/>
      <c r="AY53" s="162"/>
      <c r="AZ53" s="164"/>
    </row>
    <row r="54" spans="2:54" s="38" customFormat="1" ht="21.75" thickTop="1" thickBot="1">
      <c r="B54" s="18"/>
      <c r="C54" s="31"/>
      <c r="D54" s="31"/>
      <c r="E54" s="31"/>
      <c r="F54" s="31"/>
      <c r="G54" s="31"/>
      <c r="H54" s="31"/>
      <c r="I54" s="18"/>
      <c r="J54" s="18"/>
      <c r="K54" s="19"/>
      <c r="L54" s="20"/>
      <c r="M54" s="20"/>
      <c r="N54" s="21"/>
      <c r="O54" s="21"/>
      <c r="P54" s="21"/>
      <c r="Q54" s="21"/>
      <c r="AL54" s="46"/>
      <c r="AM54" s="33"/>
      <c r="AU54" s="163"/>
      <c r="AV54" s="162"/>
      <c r="AW54" s="166"/>
      <c r="AX54" s="162"/>
      <c r="AY54" s="162"/>
      <c r="AZ54" s="162"/>
      <c r="BA54" s="162"/>
      <c r="BB54" s="162"/>
    </row>
    <row r="55" spans="2:54" s="38" customFormat="1" ht="21.75" thickTop="1" thickBot="1">
      <c r="B55" s="19"/>
      <c r="C55" s="19"/>
      <c r="D55" s="19"/>
      <c r="E55" s="19"/>
      <c r="F55" s="19"/>
      <c r="G55" s="19"/>
      <c r="H55" s="22"/>
      <c r="I55" s="22"/>
      <c r="J55" s="22"/>
      <c r="K55" s="22"/>
      <c r="L55" s="22"/>
      <c r="M55" s="22"/>
      <c r="N55" s="3"/>
      <c r="O55" s="23"/>
      <c r="P55" s="23"/>
      <c r="Q55" s="23"/>
      <c r="AL55" s="46"/>
      <c r="AM55" s="33"/>
      <c r="AU55" s="162"/>
      <c r="AV55" s="162"/>
      <c r="AW55" s="166"/>
      <c r="AX55" s="162"/>
      <c r="AY55" s="162"/>
      <c r="AZ55" s="162"/>
      <c r="BA55" s="162"/>
      <c r="BB55" s="162"/>
    </row>
    <row r="56" spans="2:54" ht="21.75" thickTop="1" thickBot="1">
      <c r="B56" s="2"/>
      <c r="C56" s="2"/>
      <c r="D56" s="2"/>
      <c r="E56" s="2"/>
      <c r="F56" s="2"/>
      <c r="G56" s="2"/>
      <c r="H56" s="2"/>
      <c r="I56" s="2"/>
      <c r="J56" s="2"/>
      <c r="K56" s="2"/>
      <c r="L56" s="2"/>
      <c r="M56" s="2"/>
      <c r="N56" s="1"/>
      <c r="O56" s="1"/>
      <c r="P56" s="1"/>
      <c r="Q56" s="1"/>
      <c r="AL56" s="46"/>
    </row>
    <row r="57" spans="2:54" ht="14.25" customHeight="1" thickTop="1"/>
  </sheetData>
  <sheetProtection password="BE64" sheet="1" objects="1" scenarios="1" selectLockedCells="1"/>
  <mergeCells count="121">
    <mergeCell ref="D10:G10"/>
    <mergeCell ref="T26:V26"/>
    <mergeCell ref="M8:O8"/>
    <mergeCell ref="M9:O9"/>
    <mergeCell ref="M12:O12"/>
    <mergeCell ref="AC16:AE16"/>
    <mergeCell ref="L28:P28"/>
    <mergeCell ref="T28:X28"/>
    <mergeCell ref="Z28:AD28"/>
    <mergeCell ref="L25:M25"/>
    <mergeCell ref="N25:Q25"/>
    <mergeCell ref="N26:Q26"/>
    <mergeCell ref="U16:W16"/>
    <mergeCell ref="D17:G17"/>
    <mergeCell ref="M17:O17"/>
    <mergeCell ref="U19:W19"/>
    <mergeCell ref="U17:W17"/>
    <mergeCell ref="U18:W18"/>
    <mergeCell ref="D25:G25"/>
    <mergeCell ref="D26:G26"/>
    <mergeCell ref="D28:G28"/>
    <mergeCell ref="D15:G15"/>
    <mergeCell ref="D16:G16"/>
    <mergeCell ref="D18:G18"/>
    <mergeCell ref="AH9:AJ9"/>
    <mergeCell ref="AH10:AJ11"/>
    <mergeCell ref="U11:W11"/>
    <mergeCell ref="U12:W12"/>
    <mergeCell ref="S14:AG14"/>
    <mergeCell ref="T7:W7"/>
    <mergeCell ref="U9:W9"/>
    <mergeCell ref="AH12:AJ18"/>
    <mergeCell ref="AC11:AE11"/>
    <mergeCell ref="AB7:AE7"/>
    <mergeCell ref="U8:W8"/>
    <mergeCell ref="AC8:AE8"/>
    <mergeCell ref="U15:W15"/>
    <mergeCell ref="AC15:AE15"/>
    <mergeCell ref="AC18:AE18"/>
    <mergeCell ref="AC10:AE10"/>
    <mergeCell ref="AC12:AE12"/>
    <mergeCell ref="D19:G19"/>
    <mergeCell ref="B14:Q14"/>
    <mergeCell ref="O1:P1"/>
    <mergeCell ref="E3:G3"/>
    <mergeCell ref="H3:J3"/>
    <mergeCell ref="L3:N3"/>
    <mergeCell ref="C2:D2"/>
    <mergeCell ref="E2:G2"/>
    <mergeCell ref="H2:J2"/>
    <mergeCell ref="L2:N2"/>
    <mergeCell ref="O2:P2"/>
    <mergeCell ref="O3:P3"/>
    <mergeCell ref="O5:P5"/>
    <mergeCell ref="D8:G8"/>
    <mergeCell ref="D9:G9"/>
    <mergeCell ref="D11:G11"/>
    <mergeCell ref="D12:G12"/>
    <mergeCell ref="C5:D5"/>
    <mergeCell ref="B6:Q6"/>
    <mergeCell ref="E5:G5"/>
    <mergeCell ref="Q2:T2"/>
    <mergeCell ref="B7:G7"/>
    <mergeCell ref="L7:O7"/>
    <mergeCell ref="M11:O11"/>
    <mergeCell ref="X3:AA3"/>
    <mergeCell ref="X4:AA4"/>
    <mergeCell ref="AB4:AC4"/>
    <mergeCell ref="AE2:AG2"/>
    <mergeCell ref="B3:D3"/>
    <mergeCell ref="AE3:AG3"/>
    <mergeCell ref="X2:AA2"/>
    <mergeCell ref="AB2:AD2"/>
    <mergeCell ref="C1:D1"/>
    <mergeCell ref="E1:G1"/>
    <mergeCell ref="H1:J1"/>
    <mergeCell ref="L1:N1"/>
    <mergeCell ref="U1:V1"/>
    <mergeCell ref="AE1:AG1"/>
    <mergeCell ref="X1:Y1"/>
    <mergeCell ref="AB1:AC1"/>
    <mergeCell ref="U2:V2"/>
    <mergeCell ref="Q1:T1"/>
    <mergeCell ref="Q3:T3"/>
    <mergeCell ref="U3:V3"/>
    <mergeCell ref="AB3:AC3"/>
    <mergeCell ref="AI5:AJ5"/>
    <mergeCell ref="X5:AA5"/>
    <mergeCell ref="AB5:AC5"/>
    <mergeCell ref="C4:D4"/>
    <mergeCell ref="E4:G4"/>
    <mergeCell ref="H4:J4"/>
    <mergeCell ref="L4:N4"/>
    <mergeCell ref="O4:P4"/>
    <mergeCell ref="Q4:T4"/>
    <mergeCell ref="U4:V4"/>
    <mergeCell ref="AE4:AJ4"/>
    <mergeCell ref="L27:M27"/>
    <mergeCell ref="N27:Q27"/>
    <mergeCell ref="W25:Y25"/>
    <mergeCell ref="Z25:AD25"/>
    <mergeCell ref="AE25:AF25"/>
    <mergeCell ref="W26:Y26"/>
    <mergeCell ref="Z26:AD26"/>
    <mergeCell ref="AE26:AF26"/>
    <mergeCell ref="H5:J5"/>
    <mergeCell ref="L5:N5"/>
    <mergeCell ref="Q5:T5"/>
    <mergeCell ref="U5:V5"/>
    <mergeCell ref="AE5:AG5"/>
    <mergeCell ref="T6:AG6"/>
    <mergeCell ref="AC19:AE19"/>
    <mergeCell ref="AC17:AE17"/>
    <mergeCell ref="AC9:AE9"/>
    <mergeCell ref="U10:W10"/>
    <mergeCell ref="M19:O19"/>
    <mergeCell ref="T25:V25"/>
    <mergeCell ref="M10:O10"/>
    <mergeCell ref="M18:O18"/>
    <mergeCell ref="M15:O15"/>
    <mergeCell ref="M16:O16"/>
  </mergeCells>
  <conditionalFormatting sqref="Z15:AG19">
    <cfRule type="expression" dxfId="34" priority="9">
      <formula>$E$2= "الرابعة حديث"</formula>
    </cfRule>
  </conditionalFormatting>
  <conditionalFormatting sqref="S14:AG19 Z7:AG12">
    <cfRule type="expression" dxfId="33" priority="8">
      <formula>$E$2="الثالثة حديث"</formula>
    </cfRule>
  </conditionalFormatting>
  <conditionalFormatting sqref="S14:AG19">
    <cfRule type="expression" dxfId="32" priority="7">
      <formula>$E$2="الثالثة"</formula>
    </cfRule>
  </conditionalFormatting>
  <conditionalFormatting sqref="S6:AG19 J15:Q19">
    <cfRule type="expression" dxfId="31" priority="5">
      <formula>$E$2="الثانية حديث"</formula>
    </cfRule>
  </conditionalFormatting>
  <conditionalFormatting sqref="S6:AG19">
    <cfRule type="expression" dxfId="30" priority="6">
      <formula>$E$2="الثانية"</formula>
    </cfRule>
  </conditionalFormatting>
  <conditionalFormatting sqref="S6:AG19 B14:Q19">
    <cfRule type="expression" dxfId="29" priority="4">
      <formula>$E$2="الأولى"</formula>
    </cfRule>
  </conditionalFormatting>
  <conditionalFormatting sqref="B7:AG7 B13:AG14 B8:U12 X8:AC12 AF8:AG12 B20:AG21 X15:AC19 AF15:AG19 B15:U19">
    <cfRule type="expression" dxfId="28" priority="2" stopIfTrue="1">
      <formula>$E$2=""</formula>
    </cfRule>
  </conditionalFormatting>
  <conditionalFormatting sqref="J7:Q12 S6:AG19 B14:Q19">
    <cfRule type="expression" dxfId="27" priority="3">
      <formula>$E$2="الأولى حديث"</formula>
    </cfRule>
  </conditionalFormatting>
  <conditionalFormatting sqref="AZ5 AW5:AW9">
    <cfRule type="expression" dxfId="26" priority="1" stopIfTrue="1">
      <formula>$E$2=""</formula>
    </cfRule>
  </conditionalFormatting>
  <dataValidations count="2">
    <dataValidation type="list" allowBlank="1" showInputMessage="1" showErrorMessage="1" sqref="L5:N5">
      <formula1>$AO$1:$AO$8</formula1>
    </dataValidation>
    <dataValidation type="list" allowBlank="1" showInputMessage="1" showErrorMessage="1" sqref="N27">
      <formula1>$BC$4:$BC$5</formula1>
    </dataValidation>
  </dataValidation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sheetPr codeName="ورقة8"/>
  <dimension ref="A1:U46"/>
  <sheetViews>
    <sheetView showGridLines="0" showRowColHeaders="0" rightToLeft="1" topLeftCell="A12" workbookViewId="0">
      <selection activeCell="K14" sqref="K14:N14"/>
    </sheetView>
  </sheetViews>
  <sheetFormatPr defaultColWidth="9" defaultRowHeight="15"/>
  <cols>
    <col min="1" max="1" width="5.125" style="1" customWidth="1"/>
    <col min="2" max="2" width="3.875" style="1" customWidth="1"/>
    <col min="3" max="3" width="4.125" style="1" customWidth="1"/>
    <col min="4" max="4" width="8" style="159" customWidth="1"/>
    <col min="5" max="5" width="7.125" style="159" customWidth="1"/>
    <col min="6" max="6" width="4.75" style="159" customWidth="1"/>
    <col min="7" max="7" width="5.375" style="159" customWidth="1"/>
    <col min="8" max="8" width="5.25" style="1" customWidth="1"/>
    <col min="9" max="9" width="9.875" style="1" bestFit="1" customWidth="1"/>
    <col min="10" max="10" width="5.875" style="1" customWidth="1"/>
    <col min="11" max="11" width="3.375" style="1" customWidth="1"/>
    <col min="12" max="12" width="7.125" style="159" customWidth="1"/>
    <col min="13" max="13" width="8.375" style="159" customWidth="1"/>
    <col min="14" max="14" width="7.125" style="159" customWidth="1"/>
    <col min="15" max="15" width="5.25" style="1" customWidth="1"/>
    <col min="16" max="17" width="4.75" style="1" customWidth="1"/>
    <col min="18" max="19" width="9" style="1"/>
    <col min="20" max="20" width="8.25" style="1" customWidth="1"/>
    <col min="21" max="21" width="6.75" style="1" hidden="1" customWidth="1"/>
    <col min="22" max="16384" width="9" style="1"/>
  </cols>
  <sheetData>
    <row r="1" spans="1:21" ht="19.5" thickBot="1">
      <c r="A1" s="475">
        <f ca="1">NOW()</f>
        <v>43822.882013888891</v>
      </c>
      <c r="B1" s="475"/>
      <c r="C1" s="475"/>
      <c r="D1" s="475"/>
      <c r="E1" s="114" t="s">
        <v>2347</v>
      </c>
      <c r="F1" s="114"/>
      <c r="G1" s="114"/>
      <c r="H1" s="114"/>
      <c r="I1" s="114"/>
      <c r="J1" s="114"/>
      <c r="K1" s="114"/>
      <c r="L1" s="114"/>
      <c r="M1" s="114"/>
      <c r="N1" s="114"/>
      <c r="O1" s="474"/>
      <c r="P1" s="474"/>
      <c r="Q1" s="115"/>
    </row>
    <row r="2" spans="1:21" ht="17.25" customHeight="1" thickTop="1">
      <c r="A2" s="476" t="s">
        <v>4</v>
      </c>
      <c r="B2" s="477"/>
      <c r="C2" s="478">
        <f>'اختيار المقررات'!E1</f>
        <v>0</v>
      </c>
      <c r="D2" s="478"/>
      <c r="E2" s="479" t="s">
        <v>5</v>
      </c>
      <c r="F2" s="479"/>
      <c r="G2" s="480" t="e">
        <f>'اختيار المقررات'!L1</f>
        <v>#N/A</v>
      </c>
      <c r="H2" s="480"/>
      <c r="I2" s="480"/>
      <c r="J2" s="488" t="s">
        <v>6</v>
      </c>
      <c r="K2" s="488"/>
      <c r="L2" s="481" t="b">
        <f>'اختيار المقررات'!Q1</f>
        <v>0</v>
      </c>
      <c r="M2" s="481"/>
      <c r="N2" s="187" t="s">
        <v>7</v>
      </c>
      <c r="O2" s="482" t="b">
        <f>'اختيار المقررات'!W1</f>
        <v>0</v>
      </c>
      <c r="P2" s="482"/>
      <c r="Q2" s="483"/>
    </row>
    <row r="3" spans="1:21" ht="18.75" customHeight="1">
      <c r="A3" s="459" t="s">
        <v>11</v>
      </c>
      <c r="B3" s="460"/>
      <c r="C3" s="486" t="e">
        <f>'اختيار المقررات'!E2</f>
        <v>#N/A</v>
      </c>
      <c r="D3" s="486"/>
      <c r="E3" s="484">
        <f>'إدخال البيانات'!E4</f>
        <v>0</v>
      </c>
      <c r="F3" s="484"/>
      <c r="G3" s="471" t="s">
        <v>798</v>
      </c>
      <c r="H3" s="471"/>
      <c r="I3" s="485">
        <f>'إدخال البيانات'!D4</f>
        <v>0</v>
      </c>
      <c r="J3" s="485"/>
      <c r="K3" s="485"/>
      <c r="L3" s="247" t="s">
        <v>799</v>
      </c>
      <c r="M3" s="487" t="str">
        <f>'إدخال البيانات'!C4</f>
        <v/>
      </c>
      <c r="N3" s="487"/>
      <c r="O3" s="487"/>
      <c r="P3" s="489" t="s">
        <v>800</v>
      </c>
      <c r="Q3" s="490"/>
    </row>
    <row r="4" spans="1:21" ht="18">
      <c r="A4" s="459" t="s">
        <v>13</v>
      </c>
      <c r="B4" s="460"/>
      <c r="C4" s="467" t="b">
        <f>'اختيار المقررات'!E3</f>
        <v>0</v>
      </c>
      <c r="D4" s="467"/>
      <c r="E4" s="466" t="s">
        <v>66</v>
      </c>
      <c r="F4" s="466"/>
      <c r="G4" s="469" t="b">
        <f>'اختيار المقررات'!AB1</f>
        <v>0</v>
      </c>
      <c r="H4" s="469"/>
      <c r="I4" s="188" t="s">
        <v>8</v>
      </c>
      <c r="J4" s="467" t="b">
        <f>'اختيار المقررات'!AE1</f>
        <v>0</v>
      </c>
      <c r="K4" s="467"/>
      <c r="L4" s="467"/>
      <c r="M4" s="470">
        <f>'إدخال البيانات'!F4</f>
        <v>0</v>
      </c>
      <c r="N4" s="470"/>
      <c r="O4" s="470"/>
      <c r="P4" s="471" t="s">
        <v>797</v>
      </c>
      <c r="Q4" s="472"/>
    </row>
    <row r="5" spans="1:21" ht="15.75" customHeight="1">
      <c r="A5" s="501" t="s">
        <v>12</v>
      </c>
      <c r="B5" s="502"/>
      <c r="C5" s="503" t="b">
        <f>'اختيار المقررات'!L3</f>
        <v>0</v>
      </c>
      <c r="D5" s="503"/>
      <c r="E5" s="493" t="s">
        <v>67</v>
      </c>
      <c r="F5" s="493"/>
      <c r="G5" s="494">
        <f>'اختيار المقررات'!Q3</f>
        <v>0</v>
      </c>
      <c r="H5" s="494"/>
      <c r="I5" s="244" t="s">
        <v>801</v>
      </c>
      <c r="J5" s="495">
        <f>'اختيار المقررات'!AB3</f>
        <v>0</v>
      </c>
      <c r="K5" s="495"/>
      <c r="L5" s="495"/>
      <c r="M5" s="492" t="s">
        <v>31</v>
      </c>
      <c r="N5" s="492"/>
      <c r="O5" s="503" t="b">
        <f>'اختيار المقررات'!W3</f>
        <v>0</v>
      </c>
      <c r="P5" s="503"/>
      <c r="Q5" s="504"/>
    </row>
    <row r="6" spans="1:21" ht="15.75" customHeight="1">
      <c r="A6" s="463" t="s">
        <v>364</v>
      </c>
      <c r="B6" s="464"/>
      <c r="C6" s="465">
        <f>'اختيار المقررات'!AE3</f>
        <v>0</v>
      </c>
      <c r="D6" s="465"/>
      <c r="E6" s="466" t="s">
        <v>32</v>
      </c>
      <c r="F6" s="466"/>
      <c r="G6" s="467" t="b">
        <f>'اختيار المقررات'!E4</f>
        <v>0</v>
      </c>
      <c r="H6" s="467"/>
      <c r="I6" s="189" t="s">
        <v>16</v>
      </c>
      <c r="J6" s="468" t="b">
        <f>'اختيار المقررات'!Q4</f>
        <v>0</v>
      </c>
      <c r="K6" s="468"/>
      <c r="L6" s="468"/>
      <c r="M6" s="466" t="s">
        <v>33</v>
      </c>
      <c r="N6" s="466"/>
      <c r="O6" s="467" t="b">
        <f>'اختيار المقررات'!L4</f>
        <v>0</v>
      </c>
      <c r="P6" s="467"/>
      <c r="Q6" s="473"/>
    </row>
    <row r="7" spans="1:21" ht="15" customHeight="1" thickBot="1">
      <c r="A7" s="461" t="s">
        <v>362</v>
      </c>
      <c r="B7" s="462"/>
      <c r="C7" s="505">
        <f>'اختيار المقررات'!W4</f>
        <v>0</v>
      </c>
      <c r="D7" s="506"/>
      <c r="E7" s="454" t="s">
        <v>363</v>
      </c>
      <c r="F7" s="454"/>
      <c r="G7" s="455">
        <f>'اختيار المقررات'!AB4</f>
        <v>0</v>
      </c>
      <c r="H7" s="456"/>
      <c r="I7" s="245" t="s">
        <v>365</v>
      </c>
      <c r="J7" s="457">
        <f>'اختيار المقررات'!AE4</f>
        <v>0</v>
      </c>
      <c r="K7" s="457"/>
      <c r="L7" s="457"/>
      <c r="M7" s="457"/>
      <c r="N7" s="457"/>
      <c r="O7" s="457"/>
      <c r="P7" s="457"/>
      <c r="Q7" s="458"/>
    </row>
    <row r="8" spans="1:21" ht="26.25" customHeight="1">
      <c r="A8" s="496" t="s">
        <v>837</v>
      </c>
      <c r="B8" s="496"/>
      <c r="C8" s="496"/>
      <c r="D8" s="496"/>
      <c r="E8" s="496"/>
      <c r="F8" s="496"/>
      <c r="G8" s="496"/>
      <c r="H8" s="496"/>
      <c r="I8" s="496"/>
      <c r="J8" s="496"/>
      <c r="K8" s="496"/>
      <c r="L8" s="496"/>
      <c r="M8" s="496"/>
      <c r="N8" s="496"/>
      <c r="O8" s="496"/>
      <c r="P8" s="496"/>
      <c r="Q8" s="496"/>
    </row>
    <row r="9" spans="1:21" ht="26.25" customHeight="1">
      <c r="A9" s="497"/>
      <c r="B9" s="497"/>
      <c r="C9" s="497"/>
      <c r="D9" s="497"/>
      <c r="E9" s="497"/>
      <c r="F9" s="497"/>
      <c r="G9" s="497"/>
      <c r="H9" s="497"/>
      <c r="I9" s="497"/>
      <c r="J9" s="497"/>
      <c r="K9" s="497"/>
      <c r="L9" s="497"/>
      <c r="M9" s="497"/>
      <c r="N9" s="497"/>
      <c r="O9" s="497"/>
      <c r="P9" s="497"/>
      <c r="Q9" s="497"/>
      <c r="R9" s="116"/>
      <c r="S9" s="116"/>
      <c r="T9" s="116"/>
    </row>
    <row r="10" spans="1:21" ht="16.5" customHeight="1" thickBot="1">
      <c r="A10" s="117"/>
      <c r="B10" s="117"/>
      <c r="C10" s="117"/>
      <c r="D10" s="117"/>
      <c r="E10" s="117"/>
      <c r="F10" s="117"/>
      <c r="G10" s="117"/>
      <c r="H10" s="117"/>
      <c r="I10" s="117"/>
      <c r="J10" s="117"/>
      <c r="K10" s="117"/>
      <c r="L10" s="117"/>
      <c r="M10" s="117"/>
      <c r="N10" s="117"/>
      <c r="O10" s="117"/>
      <c r="P10" s="117"/>
      <c r="Q10" s="117"/>
      <c r="R10" s="116"/>
      <c r="S10" s="116"/>
      <c r="T10" s="116"/>
    </row>
    <row r="11" spans="1:21" ht="16.5" customHeight="1">
      <c r="A11" s="118"/>
      <c r="B11" s="119" t="s">
        <v>34</v>
      </c>
      <c r="C11" s="498" t="s">
        <v>35</v>
      </c>
      <c r="D11" s="499"/>
      <c r="E11" s="499"/>
      <c r="F11" s="500"/>
      <c r="G11" s="120"/>
      <c r="H11" s="121"/>
      <c r="I11" s="118"/>
      <c r="J11" s="119" t="s">
        <v>34</v>
      </c>
      <c r="K11" s="498" t="s">
        <v>35</v>
      </c>
      <c r="L11" s="499"/>
      <c r="M11" s="499"/>
      <c r="N11" s="500"/>
      <c r="O11" s="120"/>
      <c r="P11" s="122"/>
      <c r="Q11" s="123"/>
      <c r="R11" s="124"/>
      <c r="S11" s="124"/>
      <c r="T11" s="125"/>
      <c r="U11" s="1" t="str">
        <f>IFERROR(SMALL('اختيار المقررات'!$AL$8:$AL$56,'اختيار المقررات'!AM8),"")</f>
        <v/>
      </c>
    </row>
    <row r="12" spans="1:21" ht="27" customHeight="1">
      <c r="A12" s="126" t="str">
        <f>U11</f>
        <v/>
      </c>
      <c r="B12" s="127" t="str">
        <f>IFERROR(VLOOKUP(A12,'اختيار المقررات'!AU5:BP53,2,0),"")</f>
        <v/>
      </c>
      <c r="C12" s="491" t="str">
        <f>IFERROR(VLOOKUP(A12,'اختيار المقررات'!AU5:BP53,3,0),"")</f>
        <v/>
      </c>
      <c r="D12" s="491"/>
      <c r="E12" s="491"/>
      <c r="F12" s="491"/>
      <c r="G12" s="128" t="str">
        <f>IFERROR(VLOOKUP(A12,'اختيار المقررات'!AU5:BP53,4,0),"")</f>
        <v/>
      </c>
      <c r="H12" s="129" t="str">
        <f>IFERROR(VLOOKUP(A12,'اختيار المقررات'!AU5:BP53,5,0),"")</f>
        <v/>
      </c>
      <c r="I12" s="130" t="str">
        <f>U12</f>
        <v/>
      </c>
      <c r="J12" s="127" t="str">
        <f>IFERROR(VLOOKUP(I12,'اختيار المقررات'!AU5:BP53,2,0),"")</f>
        <v/>
      </c>
      <c r="K12" s="491" t="str">
        <f>IFERROR(VLOOKUP(I12,'اختيار المقررات'!AU5:BP53,3,0),"")</f>
        <v/>
      </c>
      <c r="L12" s="491"/>
      <c r="M12" s="491"/>
      <c r="N12" s="491"/>
      <c r="O12" s="128" t="str">
        <f>IFERROR(VLOOKUP(I12,'اختيار المقررات'!AU5:BP53,4,0),"")</f>
        <v/>
      </c>
      <c r="P12" s="129" t="str">
        <f>IFERROR(VLOOKUP(I12,'اختيار المقررات'!AU5:BP53,5,0),"")</f>
        <v/>
      </c>
      <c r="Q12" s="131"/>
      <c r="R12" s="132"/>
      <c r="S12" s="133"/>
      <c r="T12" s="132"/>
      <c r="U12" s="1" t="str">
        <f>IFERROR(SMALL('اختيار المقررات'!$AL$8:$AL$56,'اختيار المقررات'!AM9),"")</f>
        <v/>
      </c>
    </row>
    <row r="13" spans="1:21" ht="27" customHeight="1">
      <c r="A13" s="126" t="str">
        <f>U13</f>
        <v/>
      </c>
      <c r="B13" s="127" t="str">
        <f>IFERROR(VLOOKUP(A13,'اختيار المقررات'!AU6:BP54,2,0),"")</f>
        <v/>
      </c>
      <c r="C13" s="491" t="str">
        <f>IFERROR(VLOOKUP(A13,'اختيار المقررات'!AU6:BP54,3,0),"")</f>
        <v/>
      </c>
      <c r="D13" s="491"/>
      <c r="E13" s="491"/>
      <c r="F13" s="491"/>
      <c r="G13" s="128" t="str">
        <f>IFERROR(VLOOKUP(A13,'اختيار المقررات'!AU6:BP54,4,0),"")</f>
        <v/>
      </c>
      <c r="H13" s="129" t="str">
        <f>IFERROR(VLOOKUP(A13,'اختيار المقررات'!AU6:BP54,5,0),"")</f>
        <v/>
      </c>
      <c r="I13" s="130" t="str">
        <f>U14</f>
        <v/>
      </c>
      <c r="J13" s="127" t="str">
        <f>IFERROR(VLOOKUP(I13,'اختيار المقررات'!AU6:BP54,2,0),"")</f>
        <v/>
      </c>
      <c r="K13" s="491" t="str">
        <f>IFERROR(VLOOKUP(I13,'اختيار المقررات'!AU6:BP54,3,0),"")</f>
        <v/>
      </c>
      <c r="L13" s="491"/>
      <c r="M13" s="491"/>
      <c r="N13" s="491"/>
      <c r="O13" s="128" t="str">
        <f>IFERROR(VLOOKUP(I13,'اختيار المقررات'!AU6:BP54,4,0),"")</f>
        <v/>
      </c>
      <c r="P13" s="129" t="str">
        <f>IFERROR(VLOOKUP(I13,'اختيار المقررات'!AU6:BP54,5,0),"")</f>
        <v/>
      </c>
      <c r="Q13" s="131"/>
      <c r="R13" s="133"/>
      <c r="S13" s="133"/>
      <c r="T13" s="134"/>
      <c r="U13" s="1" t="str">
        <f>IFERROR(SMALL('اختيار المقررات'!$AL$8:$AL$56,'اختيار المقررات'!AM10),"")</f>
        <v/>
      </c>
    </row>
    <row r="14" spans="1:21" ht="27" customHeight="1">
      <c r="A14" s="126" t="str">
        <f>U15</f>
        <v/>
      </c>
      <c r="B14" s="127" t="str">
        <f>IFERROR(VLOOKUP(A14,'اختيار المقررات'!AU7:BP55,2,0),"")</f>
        <v/>
      </c>
      <c r="C14" s="491" t="str">
        <f>IFERROR(VLOOKUP(A14,'اختيار المقررات'!AU7:BP55,3,0),"")</f>
        <v/>
      </c>
      <c r="D14" s="491"/>
      <c r="E14" s="491"/>
      <c r="F14" s="491"/>
      <c r="G14" s="128" t="str">
        <f>IFERROR(VLOOKUP(A14,'اختيار المقررات'!AU7:BP55,4,0),"")</f>
        <v/>
      </c>
      <c r="H14" s="129" t="str">
        <f>IFERROR(VLOOKUP(A14,'اختيار المقررات'!AU7:BP55,5,0),"")</f>
        <v/>
      </c>
      <c r="I14" s="130" t="str">
        <f>U16</f>
        <v/>
      </c>
      <c r="J14" s="127" t="str">
        <f>IFERROR(VLOOKUP(I14,'اختيار المقررات'!AU7:BP55,2,0),"")</f>
        <v/>
      </c>
      <c r="K14" s="491" t="str">
        <f>IFERROR(VLOOKUP(I14,'اختيار المقررات'!AU7:BP55,3,0),"")</f>
        <v/>
      </c>
      <c r="L14" s="491"/>
      <c r="M14" s="491"/>
      <c r="N14" s="491"/>
      <c r="O14" s="128" t="str">
        <f>IFERROR(VLOOKUP(I14,'اختيار المقررات'!AU7:BP55,4,0),"")</f>
        <v/>
      </c>
      <c r="P14" s="129" t="str">
        <f>IFERROR(VLOOKUP(I14,'اختيار المقررات'!AU7:BP55,5,0),"")</f>
        <v/>
      </c>
      <c r="Q14" s="131"/>
      <c r="R14" s="133"/>
      <c r="S14" s="133"/>
      <c r="T14" s="134"/>
      <c r="U14" s="1" t="str">
        <f>IFERROR(SMALL('اختيار المقررات'!$AL$8:$AL$56,'اختيار المقررات'!AM11),"")</f>
        <v/>
      </c>
    </row>
    <row r="15" spans="1:21" ht="27" customHeight="1">
      <c r="A15" s="126" t="str">
        <f>U17</f>
        <v/>
      </c>
      <c r="B15" s="127" t="str">
        <f>IFERROR(VLOOKUP(A15,'اختيار المقررات'!AU8:BP56,2,0),"")</f>
        <v/>
      </c>
      <c r="C15" s="491" t="str">
        <f>IFERROR(VLOOKUP(A15,'اختيار المقررات'!AU8:BP56,3,0),"")</f>
        <v/>
      </c>
      <c r="D15" s="491"/>
      <c r="E15" s="491"/>
      <c r="F15" s="491"/>
      <c r="G15" s="128" t="str">
        <f>IFERROR(VLOOKUP(A15,'اختيار المقررات'!AU8:BP56,4,0),"")</f>
        <v/>
      </c>
      <c r="H15" s="129" t="str">
        <f>IFERROR(VLOOKUP(A15,'اختيار المقررات'!AU8:BP56,5,0),"")</f>
        <v/>
      </c>
      <c r="I15" s="130" t="str">
        <f>U18</f>
        <v/>
      </c>
      <c r="J15" s="127" t="str">
        <f>IFERROR(VLOOKUP(I15,'اختيار المقررات'!AU8:BP56,2,0),"")</f>
        <v/>
      </c>
      <c r="K15" s="491" t="str">
        <f>IFERROR(VLOOKUP(I15,'اختيار المقررات'!AU8:BP56,3,0),"")</f>
        <v/>
      </c>
      <c r="L15" s="491"/>
      <c r="M15" s="491"/>
      <c r="N15" s="491"/>
      <c r="O15" s="128" t="str">
        <f>IFERROR(VLOOKUP(I15,'اختيار المقررات'!AU8:BP56,4,0),"")</f>
        <v/>
      </c>
      <c r="P15" s="129" t="str">
        <f>IFERROR(VLOOKUP(I15,'اختيار المقررات'!AU8:BP56,5,0),"")</f>
        <v/>
      </c>
      <c r="Q15" s="131"/>
      <c r="R15" s="133"/>
      <c r="S15" s="133"/>
      <c r="T15" s="134"/>
      <c r="U15" s="1" t="str">
        <f>IFERROR(SMALL('اختيار المقررات'!$AL$8:$AL$56,'اختيار المقررات'!AM12),"")</f>
        <v/>
      </c>
    </row>
    <row r="16" spans="1:21" ht="27" customHeight="1">
      <c r="A16" s="126" t="str">
        <f>U19</f>
        <v/>
      </c>
      <c r="B16" s="127" t="str">
        <f>IFERROR(VLOOKUP(A16,'اختيار المقررات'!AU9:BP57,2,0),"")</f>
        <v/>
      </c>
      <c r="C16" s="491" t="str">
        <f>IFERROR(VLOOKUP(A16,'اختيار المقررات'!AU9:BP57,3,0),"")</f>
        <v/>
      </c>
      <c r="D16" s="491"/>
      <c r="E16" s="491"/>
      <c r="F16" s="491"/>
      <c r="G16" s="128" t="str">
        <f>IFERROR(VLOOKUP(A16,'اختيار المقررات'!AU9:BP57,4,0),"")</f>
        <v/>
      </c>
      <c r="H16" s="129" t="str">
        <f>IFERROR(VLOOKUP(A16,'اختيار المقررات'!AU9:BP57,5,0),"")</f>
        <v/>
      </c>
      <c r="I16" s="130" t="str">
        <f>U20</f>
        <v/>
      </c>
      <c r="J16" s="127" t="str">
        <f>IFERROR(VLOOKUP(I16,'اختيار المقررات'!AU9:BP57,2,0),"")</f>
        <v/>
      </c>
      <c r="K16" s="491" t="str">
        <f>IFERROR(VLOOKUP(I16,'اختيار المقررات'!AU9:BP57,3,0),"")</f>
        <v/>
      </c>
      <c r="L16" s="491"/>
      <c r="M16" s="491"/>
      <c r="N16" s="491"/>
      <c r="O16" s="128" t="str">
        <f>IFERROR(VLOOKUP(I16,'اختيار المقررات'!AU9:BP57,4,0),"")</f>
        <v/>
      </c>
      <c r="P16" s="129" t="str">
        <f>IFERROR(VLOOKUP(I16,'اختيار المقررات'!AU9:BP57,5,0),"")</f>
        <v/>
      </c>
      <c r="Q16" s="131"/>
      <c r="R16" s="133"/>
      <c r="S16" s="133"/>
      <c r="T16" s="134"/>
      <c r="U16" s="1" t="str">
        <f>IFERROR(SMALL('اختيار المقررات'!$AL$8:$AL$56,'اختيار المقررات'!AM13),"")</f>
        <v/>
      </c>
    </row>
    <row r="17" spans="1:21" ht="27" customHeight="1">
      <c r="A17" s="126" t="str">
        <f>U21</f>
        <v/>
      </c>
      <c r="B17" s="127" t="str">
        <f>IFERROR(VLOOKUP(A17,'اختيار المقررات'!AU10:BP58,2,0),"")</f>
        <v/>
      </c>
      <c r="C17" s="491" t="str">
        <f>IFERROR(VLOOKUP(A17,'اختيار المقررات'!AU10:BP58,3,0),"")</f>
        <v/>
      </c>
      <c r="D17" s="491"/>
      <c r="E17" s="491"/>
      <c r="F17" s="491"/>
      <c r="G17" s="128" t="str">
        <f>IFERROR(VLOOKUP(A17,'اختيار المقررات'!AU10:BP58,4,0),"")</f>
        <v/>
      </c>
      <c r="H17" s="129" t="str">
        <f>IFERROR(VLOOKUP(A17,'اختيار المقررات'!AU10:BP58,5,0),"")</f>
        <v/>
      </c>
      <c r="I17" s="130" t="str">
        <f>U22</f>
        <v/>
      </c>
      <c r="J17" s="127" t="str">
        <f>IFERROR(VLOOKUP(I17,'اختيار المقررات'!AU10:BP58,2,0),"")</f>
        <v/>
      </c>
      <c r="K17" s="491" t="str">
        <f>IFERROR(VLOOKUP(I17,'اختيار المقررات'!AU10:BP58,3,0),"")</f>
        <v/>
      </c>
      <c r="L17" s="491"/>
      <c r="M17" s="491"/>
      <c r="N17" s="491"/>
      <c r="O17" s="128" t="str">
        <f>IFERROR(VLOOKUP(I17,'اختيار المقررات'!AU10:BP58,4,0),"")</f>
        <v/>
      </c>
      <c r="P17" s="129" t="str">
        <f>IFERROR(VLOOKUP(I17,'اختيار المقررات'!AU10:BP58,5,0),"")</f>
        <v/>
      </c>
      <c r="Q17" s="131"/>
      <c r="R17" s="133"/>
      <c r="S17" s="133"/>
      <c r="T17" s="134"/>
      <c r="U17" s="1" t="str">
        <f>IFERROR(SMALL('اختيار المقررات'!$AL$8:$AL$56,'اختيار المقررات'!AM14),"")</f>
        <v/>
      </c>
    </row>
    <row r="18" spans="1:21" s="135" customFormat="1" ht="27" customHeight="1">
      <c r="A18" s="126" t="str">
        <f>U23</f>
        <v/>
      </c>
      <c r="B18" s="127" t="str">
        <f>IFERROR(VLOOKUP(A18,'اختيار المقررات'!AU11:BP59,2,0),"")</f>
        <v/>
      </c>
      <c r="C18" s="491" t="str">
        <f>IFERROR(VLOOKUP(A18,'اختيار المقررات'!AU11:BP59,3,0),"")</f>
        <v/>
      </c>
      <c r="D18" s="491"/>
      <c r="E18" s="491"/>
      <c r="F18" s="491"/>
      <c r="G18" s="128" t="str">
        <f>IFERROR(VLOOKUP(A18,'اختيار المقررات'!AU11:BP59,4,0),"")</f>
        <v/>
      </c>
      <c r="H18" s="129" t="str">
        <f>IFERROR(VLOOKUP(A18,'اختيار المقررات'!AU11:BP59,5,0),"")</f>
        <v/>
      </c>
      <c r="I18" s="130" t="str">
        <f>U24</f>
        <v/>
      </c>
      <c r="J18" s="127" t="str">
        <f>IFERROR(VLOOKUP(I18,'اختيار المقررات'!AU11:BP59,2,0),"")</f>
        <v/>
      </c>
      <c r="K18" s="491" t="str">
        <f>IFERROR(VLOOKUP(I18,'اختيار المقررات'!AU11:BP59,3,0),"")</f>
        <v/>
      </c>
      <c r="L18" s="491"/>
      <c r="M18" s="491"/>
      <c r="N18" s="491"/>
      <c r="O18" s="128" t="str">
        <f>IFERROR(VLOOKUP(I18,'اختيار المقررات'!AU11:BP59,4,0),"")</f>
        <v/>
      </c>
      <c r="P18" s="129" t="str">
        <f>IFERROR(VLOOKUP(I18,'اختيار المقررات'!AU11:BP59,5,0),"")</f>
        <v/>
      </c>
      <c r="Q18" s="131"/>
      <c r="R18" s="133"/>
      <c r="S18" s="133"/>
      <c r="T18" s="134"/>
      <c r="U18" s="1" t="str">
        <f>IFERROR(SMALL('اختيار المقررات'!$AL$8:$AL$56,'اختيار المقررات'!AM15),"")</f>
        <v/>
      </c>
    </row>
    <row r="19" spans="1:21" s="135" customFormat="1" ht="16.5" customHeight="1">
      <c r="A19" s="126"/>
      <c r="B19" s="127"/>
      <c r="C19" s="491"/>
      <c r="D19" s="491"/>
      <c r="E19" s="491"/>
      <c r="F19" s="491"/>
      <c r="G19" s="128"/>
      <c r="H19" s="129"/>
      <c r="I19" s="130"/>
      <c r="J19" s="127"/>
      <c r="K19" s="491"/>
      <c r="L19" s="491"/>
      <c r="M19" s="491"/>
      <c r="N19" s="491"/>
      <c r="O19" s="128"/>
      <c r="P19" s="129"/>
      <c r="Q19" s="131"/>
      <c r="R19" s="136"/>
      <c r="S19" s="136"/>
      <c r="T19" s="74"/>
      <c r="U19" s="1" t="str">
        <f>IFERROR(SMALL('اختيار المقررات'!$AL$8:$AL$56,'اختيار المقررات'!AM16),"")</f>
        <v/>
      </c>
    </row>
    <row r="20" spans="1:21" s="135" customFormat="1" ht="16.5" customHeight="1">
      <c r="A20" s="126"/>
      <c r="B20" s="131"/>
      <c r="C20" s="131"/>
      <c r="D20" s="131"/>
      <c r="E20" s="131"/>
      <c r="F20" s="131"/>
      <c r="G20" s="74"/>
      <c r="H20" s="74"/>
      <c r="I20" s="130"/>
      <c r="J20" s="131"/>
      <c r="K20" s="131"/>
      <c r="L20" s="131"/>
      <c r="M20" s="131"/>
      <c r="N20" s="131"/>
      <c r="O20" s="74"/>
      <c r="P20" s="74"/>
      <c r="Q20" s="131"/>
      <c r="R20" s="136"/>
      <c r="S20" s="136"/>
      <c r="T20" s="74"/>
      <c r="U20" s="1" t="str">
        <f>IFERROR(SMALL('اختيار المقررات'!$AL$8:$AL$56,'اختيار المقررات'!AM17),"")</f>
        <v/>
      </c>
    </row>
    <row r="21" spans="1:21" ht="16.5" customHeight="1" thickBot="1">
      <c r="A21" s="507" t="s">
        <v>376</v>
      </c>
      <c r="B21" s="507"/>
      <c r="C21" s="507"/>
      <c r="D21" s="507"/>
      <c r="E21" s="137">
        <f>'اختيار المقررات'!Q28</f>
        <v>0</v>
      </c>
      <c r="F21" s="507" t="s">
        <v>377</v>
      </c>
      <c r="G21" s="507"/>
      <c r="H21" s="507"/>
      <c r="I21" s="507"/>
      <c r="J21" s="507"/>
      <c r="K21" s="137">
        <f>'اختيار المقررات'!Y28</f>
        <v>0</v>
      </c>
      <c r="L21" s="507" t="s">
        <v>378</v>
      </c>
      <c r="M21" s="507"/>
      <c r="N21" s="507"/>
      <c r="O21" s="507"/>
      <c r="P21" s="507"/>
      <c r="Q21" s="137">
        <f>'اختيار المقررات'!AE28</f>
        <v>0</v>
      </c>
      <c r="R21" s="138"/>
      <c r="U21" s="1" t="str">
        <f>IFERROR(SMALL('اختيار المقررات'!$AL$8:$AL$56,'اختيار المقررات'!AM18),"")</f>
        <v/>
      </c>
    </row>
    <row r="22" spans="1:21" ht="30.75" customHeight="1" thickTop="1">
      <c r="A22" s="515" t="s">
        <v>369</v>
      </c>
      <c r="B22" s="516"/>
      <c r="C22" s="516"/>
      <c r="D22" s="517">
        <f>'اختيار المقررات'!L5</f>
        <v>0</v>
      </c>
      <c r="E22" s="517"/>
      <c r="F22" s="517"/>
      <c r="G22" s="518" t="s">
        <v>77</v>
      </c>
      <c r="H22" s="518"/>
      <c r="I22" s="519" t="e">
        <f>'اختيار المقررات'!AB5</f>
        <v>#N/A</v>
      </c>
      <c r="J22" s="519"/>
      <c r="K22" s="520" t="s">
        <v>1</v>
      </c>
      <c r="L22" s="520"/>
      <c r="M22" s="508" t="e">
        <f>'اختيار المقررات'!AE5</f>
        <v>#N/A</v>
      </c>
      <c r="N22" s="508"/>
      <c r="O22" s="139" t="s">
        <v>3</v>
      </c>
      <c r="P22" s="509" t="e">
        <f>'اختيار المقررات'!AI5</f>
        <v>#N/A</v>
      </c>
      <c r="Q22" s="510"/>
      <c r="U22" s="1" t="str">
        <f>IFERROR(SMALL('اختيار المقررات'!$AL$8:$AL$56,'اختيار المقررات'!AM19),"")</f>
        <v/>
      </c>
    </row>
    <row r="23" spans="1:21" ht="16.5" customHeight="1" thickBot="1">
      <c r="A23" s="511" t="s">
        <v>379</v>
      </c>
      <c r="B23" s="466"/>
      <c r="C23" s="140"/>
      <c r="D23" s="246">
        <f>'اختيار المقررات'!Q5</f>
        <v>0</v>
      </c>
      <c r="E23" s="141" t="s">
        <v>1</v>
      </c>
      <c r="F23" s="512">
        <f>'اختيار المقررات'!W5</f>
        <v>0</v>
      </c>
      <c r="G23" s="512"/>
      <c r="H23" s="512"/>
      <c r="I23" s="513" t="s">
        <v>374</v>
      </c>
      <c r="J23" s="513"/>
      <c r="K23" s="513"/>
      <c r="L23" s="514">
        <f>'اختيار المقررات'!W25</f>
        <v>0</v>
      </c>
      <c r="M23" s="514"/>
      <c r="N23" s="142"/>
      <c r="O23" s="143"/>
      <c r="P23" s="143"/>
      <c r="Q23" s="144"/>
      <c r="U23" s="1" t="str">
        <f>IFERROR(SMALL('اختيار المقررات'!$AL$8:$AL$56,'اختيار المقررات'!AM20),"")</f>
        <v/>
      </c>
    </row>
    <row r="24" spans="1:21" ht="16.5" customHeight="1" thickTop="1">
      <c r="A24" s="545" t="s">
        <v>375</v>
      </c>
      <c r="B24" s="546"/>
      <c r="C24" s="547">
        <f>'اختيار المقررات'!AE25</f>
        <v>900</v>
      </c>
      <c r="D24" s="547"/>
      <c r="E24" s="513" t="s">
        <v>29</v>
      </c>
      <c r="F24" s="513"/>
      <c r="G24" s="513"/>
      <c r="H24" s="547" t="e">
        <f>'اختيار المقررات'!N25</f>
        <v>#N/A</v>
      </c>
      <c r="I24" s="547"/>
      <c r="J24" s="65"/>
      <c r="K24" s="39"/>
      <c r="L24" s="548" t="s">
        <v>36</v>
      </c>
      <c r="M24" s="549"/>
      <c r="N24" s="549" t="s">
        <v>37</v>
      </c>
      <c r="O24" s="549"/>
      <c r="P24" s="529" t="s">
        <v>38</v>
      </c>
      <c r="Q24" s="530"/>
      <c r="U24" s="1" t="str">
        <f>IFERROR(SMALL('اختيار المقررات'!$AL$8:$AL$56,'اختيار المقررات'!AM21),"")</f>
        <v/>
      </c>
    </row>
    <row r="25" spans="1:21" ht="27" customHeight="1" thickBot="1">
      <c r="A25" s="535" t="s">
        <v>27</v>
      </c>
      <c r="B25" s="536"/>
      <c r="C25" s="536"/>
      <c r="D25" s="536"/>
      <c r="E25" s="537" t="e">
        <f>'اختيار المقررات'!N26</f>
        <v>#N/A</v>
      </c>
      <c r="F25" s="537"/>
      <c r="G25" s="538"/>
      <c r="H25" s="539" t="s">
        <v>24</v>
      </c>
      <c r="I25" s="540"/>
      <c r="J25" s="541" t="str">
        <f>'اختيار المقررات'!N27</f>
        <v>لا</v>
      </c>
      <c r="K25" s="542"/>
      <c r="L25" s="550"/>
      <c r="M25" s="551"/>
      <c r="N25" s="551"/>
      <c r="O25" s="551"/>
      <c r="P25" s="531"/>
      <c r="Q25" s="532"/>
    </row>
    <row r="26" spans="1:21" ht="16.5" customHeight="1" thickTop="1">
      <c r="A26" s="543"/>
      <c r="B26" s="543"/>
      <c r="C26" s="543"/>
      <c r="D26" s="543"/>
      <c r="E26" s="543"/>
      <c r="F26" s="543"/>
      <c r="G26" s="543"/>
      <c r="H26" s="543"/>
      <c r="I26" s="543"/>
      <c r="J26" s="543"/>
      <c r="K26" s="543"/>
      <c r="L26" s="550"/>
      <c r="M26" s="551"/>
      <c r="N26" s="551"/>
      <c r="O26" s="551"/>
      <c r="P26" s="531"/>
      <c r="Q26" s="532"/>
    </row>
    <row r="27" spans="1:21" ht="16.5" customHeight="1" thickBot="1">
      <c r="A27" s="543"/>
      <c r="B27" s="543"/>
      <c r="C27" s="543"/>
      <c r="D27" s="543"/>
      <c r="E27" s="543"/>
      <c r="F27" s="543"/>
      <c r="G27" s="543"/>
      <c r="H27" s="543"/>
      <c r="I27" s="543"/>
      <c r="J27" s="543"/>
      <c r="K27" s="543"/>
      <c r="L27" s="552"/>
      <c r="M27" s="553"/>
      <c r="N27" s="553"/>
      <c r="O27" s="553"/>
      <c r="P27" s="533"/>
      <c r="Q27" s="534"/>
    </row>
    <row r="28" spans="1:21" ht="16.5" customHeight="1" thickTop="1">
      <c r="A28" s="544"/>
      <c r="B28" s="544"/>
      <c r="C28" s="544"/>
      <c r="D28" s="544"/>
      <c r="E28" s="544"/>
      <c r="F28" s="544"/>
      <c r="G28" s="544"/>
      <c r="H28" s="544"/>
      <c r="I28" s="544"/>
      <c r="J28" s="544"/>
      <c r="K28" s="544"/>
      <c r="L28" s="118"/>
      <c r="M28" s="118"/>
      <c r="N28" s="118"/>
      <c r="O28" s="145"/>
      <c r="P28" s="145"/>
      <c r="Q28" s="145"/>
      <c r="U28" s="1" t="str">
        <f>IFERROR(SMALL('اختيار المقررات'!$U$10:$U$30,'اختيار المقررات'!V26),"")</f>
        <v/>
      </c>
    </row>
    <row r="29" spans="1:21" ht="16.5" customHeight="1">
      <c r="A29" s="527" t="s">
        <v>39</v>
      </c>
      <c r="B29" s="527"/>
      <c r="C29" s="527"/>
      <c r="D29" s="527"/>
      <c r="E29" s="527"/>
      <c r="F29" s="527"/>
      <c r="G29" s="527"/>
      <c r="H29" s="527"/>
      <c r="I29" s="527"/>
      <c r="J29" s="527"/>
      <c r="K29" s="527"/>
      <c r="L29" s="527"/>
      <c r="M29" s="527"/>
      <c r="N29" s="527"/>
      <c r="O29" s="527"/>
      <c r="P29" s="527"/>
      <c r="Q29" s="527"/>
      <c r="U29" s="1" t="str">
        <f>IFERROR(SMALL('اختيار المقررات'!$U$10:$U$30,'اختيار المقررات'!V28),"")</f>
        <v/>
      </c>
    </row>
    <row r="30" spans="1:21" ht="16.5" customHeight="1">
      <c r="A30" s="146"/>
      <c r="B30" s="147"/>
      <c r="C30" s="147"/>
      <c r="D30" s="147"/>
      <c r="E30" s="147"/>
      <c r="F30" s="147"/>
      <c r="G30" s="147"/>
      <c r="H30" s="134"/>
      <c r="I30" s="134"/>
      <c r="J30" s="148"/>
      <c r="K30" s="147"/>
      <c r="L30" s="147"/>
      <c r="M30" s="147"/>
      <c r="N30" s="147"/>
      <c r="O30" s="147"/>
      <c r="P30" s="134"/>
      <c r="Q30" s="134"/>
      <c r="U30" s="1" t="str">
        <f>IFERROR(SMALL('اختيار المقررات'!$U$10:$U$30,'اختيار المقررات'!V29),"")</f>
        <v/>
      </c>
    </row>
    <row r="31" spans="1:21" ht="15" customHeight="1">
      <c r="A31" s="149"/>
      <c r="B31" s="149"/>
      <c r="C31" s="149"/>
      <c r="D31" s="150"/>
      <c r="E31" s="150"/>
      <c r="F31" s="150"/>
      <c r="G31" s="150"/>
      <c r="H31" s="149"/>
      <c r="I31" s="149"/>
      <c r="J31" s="149"/>
      <c r="K31" s="149"/>
      <c r="L31" s="150"/>
      <c r="M31" s="150"/>
      <c r="N31" s="150"/>
      <c r="O31" s="149"/>
      <c r="P31" s="149"/>
      <c r="Q31" s="149"/>
      <c r="U31" s="1" t="str">
        <f>IFERROR(SMALL('اختيار المقررات'!$U$10:$U$30,'اختيار المقررات'!V30),"")</f>
        <v/>
      </c>
    </row>
    <row r="32" spans="1:21" ht="16.5" customHeight="1">
      <c r="A32" s="523" t="s">
        <v>40</v>
      </c>
      <c r="B32" s="523"/>
      <c r="C32" s="523"/>
      <c r="D32" s="523"/>
      <c r="E32" s="523"/>
      <c r="F32" s="523"/>
      <c r="G32" s="523"/>
      <c r="H32" s="523"/>
      <c r="I32" s="523"/>
      <c r="J32" s="523"/>
      <c r="K32" s="523"/>
      <c r="L32" s="523"/>
      <c r="M32" s="523"/>
      <c r="N32" s="523"/>
      <c r="O32" s="523"/>
      <c r="P32" s="523"/>
      <c r="Q32" s="523"/>
    </row>
    <row r="33" spans="1:17" ht="24" customHeight="1">
      <c r="A33" s="522" t="s">
        <v>41</v>
      </c>
      <c r="B33" s="522"/>
      <c r="C33" s="522"/>
      <c r="D33" s="522"/>
      <c r="E33" s="523" t="e">
        <f>'اختيار المقررات'!W26</f>
        <v>#N/A</v>
      </c>
      <c r="F33" s="523"/>
      <c r="G33" s="522" t="s">
        <v>380</v>
      </c>
      <c r="H33" s="522"/>
      <c r="I33" s="522"/>
      <c r="J33" s="522"/>
      <c r="K33" s="522"/>
      <c r="L33" s="522"/>
      <c r="M33" s="528" t="e">
        <f>G2</f>
        <v>#N/A</v>
      </c>
      <c r="N33" s="528"/>
      <c r="O33" s="528"/>
      <c r="P33" s="528"/>
      <c r="Q33" s="528"/>
    </row>
    <row r="34" spans="1:17" ht="24" customHeight="1">
      <c r="A34" s="522" t="s">
        <v>42</v>
      </c>
      <c r="B34" s="522"/>
      <c r="C34" s="522"/>
      <c r="D34" s="523">
        <f>C2</f>
        <v>0</v>
      </c>
      <c r="E34" s="523"/>
      <c r="F34" s="524" t="s">
        <v>43</v>
      </c>
      <c r="G34" s="524"/>
      <c r="H34" s="524"/>
      <c r="I34" s="524"/>
      <c r="J34" s="524"/>
      <c r="K34" s="524"/>
      <c r="L34" s="524"/>
      <c r="M34" s="524"/>
      <c r="N34" s="524"/>
      <c r="O34" s="524"/>
      <c r="P34" s="524"/>
      <c r="Q34" s="524"/>
    </row>
    <row r="35" spans="1:17" ht="16.5" customHeight="1">
      <c r="A35" s="151"/>
      <c r="B35" s="152"/>
      <c r="C35" s="525"/>
      <c r="D35" s="525"/>
      <c r="E35" s="525"/>
      <c r="F35" s="525"/>
      <c r="G35" s="525"/>
      <c r="H35" s="153"/>
      <c r="I35" s="153"/>
      <c r="J35" s="151"/>
      <c r="K35" s="152"/>
      <c r="L35" s="525"/>
      <c r="M35" s="525"/>
      <c r="N35" s="525"/>
      <c r="O35" s="525"/>
      <c r="P35" s="153"/>
      <c r="Q35" s="153"/>
    </row>
    <row r="36" spans="1:17" ht="16.5" customHeight="1">
      <c r="A36" s="154"/>
      <c r="B36" s="155"/>
      <c r="C36" s="526"/>
      <c r="D36" s="526"/>
      <c r="E36" s="526"/>
      <c r="F36" s="526"/>
      <c r="G36" s="526"/>
      <c r="H36" s="156"/>
      <c r="I36" s="156"/>
      <c r="J36" s="154"/>
      <c r="K36" s="155"/>
      <c r="L36" s="526"/>
      <c r="M36" s="526"/>
      <c r="N36" s="526"/>
      <c r="O36" s="526"/>
      <c r="P36" s="156"/>
      <c r="Q36" s="156"/>
    </row>
    <row r="37" spans="1:17" ht="27.75" customHeight="1">
      <c r="A37" s="521" t="s">
        <v>30</v>
      </c>
      <c r="B37" s="521"/>
      <c r="C37" s="521"/>
      <c r="D37" s="521"/>
      <c r="E37" s="521"/>
      <c r="F37" s="521"/>
      <c r="G37" s="521"/>
      <c r="H37" s="521"/>
      <c r="I37" s="521"/>
      <c r="J37" s="521"/>
      <c r="K37" s="521"/>
      <c r="L37" s="521"/>
      <c r="M37" s="521"/>
      <c r="N37" s="521"/>
      <c r="O37" s="521"/>
      <c r="P37" s="521"/>
      <c r="Q37" s="521"/>
    </row>
    <row r="38" spans="1:17" ht="15.75" customHeight="1">
      <c r="A38" s="559" t="s">
        <v>40</v>
      </c>
      <c r="B38" s="559"/>
      <c r="C38" s="559"/>
      <c r="D38" s="559"/>
      <c r="E38" s="559"/>
      <c r="F38" s="559"/>
      <c r="G38" s="559"/>
      <c r="H38" s="559"/>
      <c r="I38" s="559"/>
      <c r="J38" s="559"/>
      <c r="K38" s="559"/>
      <c r="L38" s="559"/>
      <c r="M38" s="559"/>
      <c r="N38" s="559"/>
      <c r="O38" s="559"/>
      <c r="P38" s="559"/>
      <c r="Q38" s="559"/>
    </row>
    <row r="39" spans="1:17" ht="22.5" customHeight="1">
      <c r="A39" s="524" t="s">
        <v>41</v>
      </c>
      <c r="B39" s="524"/>
      <c r="C39" s="524"/>
      <c r="D39" s="524"/>
      <c r="E39" s="523" t="e">
        <f>E25-E33</f>
        <v>#N/A</v>
      </c>
      <c r="F39" s="523"/>
      <c r="G39" s="524" t="s">
        <v>380</v>
      </c>
      <c r="H39" s="524"/>
      <c r="I39" s="524"/>
      <c r="J39" s="524"/>
      <c r="K39" s="524"/>
      <c r="L39" s="560" t="e">
        <f>M33</f>
        <v>#N/A</v>
      </c>
      <c r="M39" s="560"/>
      <c r="N39" s="560"/>
      <c r="O39" s="560"/>
      <c r="P39" s="560"/>
      <c r="Q39" s="157"/>
    </row>
    <row r="40" spans="1:17" ht="22.5" customHeight="1">
      <c r="A40" s="554" t="s">
        <v>42</v>
      </c>
      <c r="B40" s="554"/>
      <c r="C40" s="554"/>
      <c r="D40" s="555">
        <f>D34</f>
        <v>0</v>
      </c>
      <c r="E40" s="555"/>
      <c r="F40" s="158" t="s">
        <v>43</v>
      </c>
      <c r="G40" s="158"/>
      <c r="H40" s="158"/>
      <c r="I40" s="158"/>
      <c r="J40" s="158"/>
      <c r="K40" s="158"/>
      <c r="L40" s="158"/>
      <c r="M40" s="158"/>
      <c r="N40" s="158"/>
      <c r="O40" s="158"/>
      <c r="P40" s="158"/>
      <c r="Q40" s="158"/>
    </row>
    <row r="41" spans="1:17" ht="17.25" customHeight="1"/>
    <row r="42" spans="1:17" ht="17.25" customHeight="1">
      <c r="A42" s="132"/>
      <c r="B42" s="132"/>
      <c r="C42" s="132"/>
      <c r="D42" s="160"/>
      <c r="E42" s="160"/>
      <c r="F42" s="160"/>
      <c r="G42" s="160"/>
      <c r="H42" s="132"/>
      <c r="I42" s="132"/>
      <c r="J42" s="132"/>
      <c r="K42" s="132"/>
      <c r="L42" s="160"/>
      <c r="M42" s="160"/>
      <c r="N42" s="160"/>
      <c r="O42" s="132"/>
      <c r="P42" s="132"/>
      <c r="Q42" s="132"/>
    </row>
    <row r="43" spans="1:17" ht="20.25" customHeight="1">
      <c r="A43" s="556"/>
      <c r="B43" s="556"/>
      <c r="C43" s="556"/>
      <c r="D43" s="556"/>
      <c r="E43" s="556"/>
      <c r="F43" s="557"/>
      <c r="G43" s="557"/>
      <c r="H43" s="557"/>
      <c r="I43" s="557"/>
      <c r="J43" s="557"/>
      <c r="K43" s="557"/>
      <c r="L43" s="557"/>
      <c r="M43" s="557"/>
      <c r="N43" s="557"/>
      <c r="O43" s="557"/>
      <c r="P43" s="557"/>
      <c r="Q43" s="557"/>
    </row>
    <row r="44" spans="1:17" ht="14.25">
      <c r="A44" s="556"/>
      <c r="B44" s="556"/>
      <c r="C44" s="556"/>
      <c r="D44" s="556"/>
      <c r="E44" s="556"/>
      <c r="F44" s="558"/>
      <c r="G44" s="558"/>
      <c r="H44" s="558"/>
      <c r="I44" s="558"/>
      <c r="J44" s="558"/>
      <c r="K44" s="558"/>
      <c r="L44" s="558"/>
      <c r="M44" s="558"/>
      <c r="N44" s="558"/>
      <c r="O44" s="558"/>
      <c r="P44" s="558"/>
      <c r="Q44" s="558"/>
    </row>
    <row r="45" spans="1:17" ht="14.25">
      <c r="A45" s="556"/>
      <c r="B45" s="556"/>
      <c r="C45" s="556"/>
      <c r="D45" s="556"/>
      <c r="E45" s="556"/>
      <c r="F45" s="558"/>
      <c r="G45" s="558"/>
      <c r="H45" s="558"/>
      <c r="I45" s="558"/>
      <c r="J45" s="558"/>
      <c r="K45" s="558"/>
      <c r="L45" s="558"/>
      <c r="M45" s="558"/>
      <c r="N45" s="558"/>
      <c r="O45" s="558"/>
      <c r="P45" s="558"/>
      <c r="Q45" s="558"/>
    </row>
    <row r="46" spans="1:17">
      <c r="A46" s="132"/>
      <c r="B46" s="132"/>
      <c r="C46" s="132"/>
      <c r="D46" s="160"/>
      <c r="E46" s="160"/>
      <c r="F46" s="160"/>
      <c r="G46" s="160"/>
      <c r="H46" s="132"/>
      <c r="I46" s="132"/>
      <c r="J46" s="132"/>
      <c r="K46" s="132"/>
      <c r="L46" s="160"/>
      <c r="M46" s="160"/>
      <c r="N46" s="160"/>
      <c r="O46" s="132"/>
      <c r="P46" s="132"/>
      <c r="Q46" s="132"/>
    </row>
  </sheetData>
  <sheetProtection password="BE64" sheet="1" objects="1" scenarios="1" selectLockedCells="1" selectUnlockedCells="1"/>
  <mergeCells count="111">
    <mergeCell ref="A40:C40"/>
    <mergeCell ref="D40:E40"/>
    <mergeCell ref="A43:E45"/>
    <mergeCell ref="F43:Q43"/>
    <mergeCell ref="F44:Q45"/>
    <mergeCell ref="A38:Q38"/>
    <mergeCell ref="A39:D39"/>
    <mergeCell ref="E39:F39"/>
    <mergeCell ref="G39:K39"/>
    <mergeCell ref="L39:P39"/>
    <mergeCell ref="P24:Q27"/>
    <mergeCell ref="A25:D25"/>
    <mergeCell ref="E25:G25"/>
    <mergeCell ref="H25:I25"/>
    <mergeCell ref="J25:K25"/>
    <mergeCell ref="A26:K28"/>
    <mergeCell ref="A24:B24"/>
    <mergeCell ref="C24:D24"/>
    <mergeCell ref="E24:G24"/>
    <mergeCell ref="H24:I24"/>
    <mergeCell ref="L24:M27"/>
    <mergeCell ref="N24:O27"/>
    <mergeCell ref="A37:Q37"/>
    <mergeCell ref="A34:C34"/>
    <mergeCell ref="D34:E34"/>
    <mergeCell ref="F34:Q34"/>
    <mergeCell ref="C35:G35"/>
    <mergeCell ref="L35:O35"/>
    <mergeCell ref="C36:G36"/>
    <mergeCell ref="L36:O36"/>
    <mergeCell ref="A29:Q29"/>
    <mergeCell ref="A32:Q32"/>
    <mergeCell ref="A33:D33"/>
    <mergeCell ref="E33:F33"/>
    <mergeCell ref="G33:L33"/>
    <mergeCell ref="M33:Q33"/>
    <mergeCell ref="A23:B23"/>
    <mergeCell ref="F23:H23"/>
    <mergeCell ref="I23:K23"/>
    <mergeCell ref="L23:M23"/>
    <mergeCell ref="A22:C22"/>
    <mergeCell ref="D22:F22"/>
    <mergeCell ref="G22:H22"/>
    <mergeCell ref="I22:J22"/>
    <mergeCell ref="K22:L22"/>
    <mergeCell ref="C18:F18"/>
    <mergeCell ref="K18:N18"/>
    <mergeCell ref="C19:F19"/>
    <mergeCell ref="K19:N19"/>
    <mergeCell ref="A21:D21"/>
    <mergeCell ref="F21:J21"/>
    <mergeCell ref="L21:P21"/>
    <mergeCell ref="M22:N22"/>
    <mergeCell ref="P22:Q22"/>
    <mergeCell ref="C14:F14"/>
    <mergeCell ref="K14:N14"/>
    <mergeCell ref="M5:N5"/>
    <mergeCell ref="M6:N6"/>
    <mergeCell ref="C15:F15"/>
    <mergeCell ref="K15:N15"/>
    <mergeCell ref="C16:F16"/>
    <mergeCell ref="K16:N16"/>
    <mergeCell ref="C17:F17"/>
    <mergeCell ref="K17:N17"/>
    <mergeCell ref="C12:F12"/>
    <mergeCell ref="K12:N12"/>
    <mergeCell ref="E5:F5"/>
    <mergeCell ref="G5:H5"/>
    <mergeCell ref="J5:L5"/>
    <mergeCell ref="C13:F13"/>
    <mergeCell ref="K13:N13"/>
    <mergeCell ref="A8:Q9"/>
    <mergeCell ref="C11:F11"/>
    <mergeCell ref="K11:N11"/>
    <mergeCell ref="A5:B5"/>
    <mergeCell ref="C5:D5"/>
    <mergeCell ref="O5:Q5"/>
    <mergeCell ref="C7:D7"/>
    <mergeCell ref="O1:P1"/>
    <mergeCell ref="A1:D1"/>
    <mergeCell ref="A2:B2"/>
    <mergeCell ref="C2:D2"/>
    <mergeCell ref="E2:F2"/>
    <mergeCell ref="G2:I2"/>
    <mergeCell ref="L2:M2"/>
    <mergeCell ref="O2:Q2"/>
    <mergeCell ref="E3:F3"/>
    <mergeCell ref="G3:H3"/>
    <mergeCell ref="I3:K3"/>
    <mergeCell ref="A3:B3"/>
    <mergeCell ref="C3:D3"/>
    <mergeCell ref="M3:O3"/>
    <mergeCell ref="J2:K2"/>
    <mergeCell ref="P3:Q3"/>
    <mergeCell ref="E7:F7"/>
    <mergeCell ref="G7:H7"/>
    <mergeCell ref="J7:Q7"/>
    <mergeCell ref="A4:B4"/>
    <mergeCell ref="A7:B7"/>
    <mergeCell ref="A6:B6"/>
    <mergeCell ref="C6:D6"/>
    <mergeCell ref="E6:F6"/>
    <mergeCell ref="G6:H6"/>
    <mergeCell ref="J6:L6"/>
    <mergeCell ref="C4:D4"/>
    <mergeCell ref="E4:F4"/>
    <mergeCell ref="G4:H4"/>
    <mergeCell ref="J4:L4"/>
    <mergeCell ref="M4:O4"/>
    <mergeCell ref="P4:Q4"/>
    <mergeCell ref="O6:Q6"/>
  </mergeCells>
  <conditionalFormatting sqref="B11:P20">
    <cfRule type="expression" dxfId="25" priority="18">
      <formula>$B$12=""</formula>
    </cfRule>
  </conditionalFormatting>
  <conditionalFormatting sqref="B13:H20">
    <cfRule type="expression" dxfId="24" priority="17">
      <formula>$B$13=""</formula>
    </cfRule>
  </conditionalFormatting>
  <conditionalFormatting sqref="B14:H20">
    <cfRule type="expression" dxfId="23" priority="16">
      <formula>$B$14=""</formula>
    </cfRule>
  </conditionalFormatting>
  <conditionalFormatting sqref="B15:H20">
    <cfRule type="expression" dxfId="22" priority="15">
      <formula>$B$15=""</formula>
    </cfRule>
  </conditionalFormatting>
  <conditionalFormatting sqref="B16:H20">
    <cfRule type="expression" dxfId="21" priority="14">
      <formula>$B$16=""</formula>
    </cfRule>
  </conditionalFormatting>
  <conditionalFormatting sqref="B17:H20">
    <cfRule type="expression" dxfId="20" priority="13">
      <formula>$B$17=""</formula>
    </cfRule>
  </conditionalFormatting>
  <conditionalFormatting sqref="B18:H20">
    <cfRule type="expression" dxfId="19" priority="12">
      <formula>$B$18=""</formula>
    </cfRule>
  </conditionalFormatting>
  <conditionalFormatting sqref="B19:H20">
    <cfRule type="expression" dxfId="18" priority="11">
      <formula>$B$19=""</formula>
    </cfRule>
  </conditionalFormatting>
  <conditionalFormatting sqref="J11:P20">
    <cfRule type="expression" dxfId="17" priority="10">
      <formula>$J$12=""</formula>
    </cfRule>
  </conditionalFormatting>
  <conditionalFormatting sqref="J13:P20">
    <cfRule type="expression" dxfId="16" priority="9">
      <formula>$J$13=""</formula>
    </cfRule>
  </conditionalFormatting>
  <conditionalFormatting sqref="J14:P20">
    <cfRule type="expression" dxfId="15" priority="8">
      <formula>$J$14=""</formula>
    </cfRule>
  </conditionalFormatting>
  <conditionalFormatting sqref="J15:P20">
    <cfRule type="expression" dxfId="14" priority="7">
      <formula>$J$15=""</formula>
    </cfRule>
  </conditionalFormatting>
  <conditionalFormatting sqref="J16:P20">
    <cfRule type="expression" dxfId="13" priority="6">
      <formula>$J$16=""</formula>
    </cfRule>
  </conditionalFormatting>
  <conditionalFormatting sqref="J17:P20">
    <cfRule type="expression" dxfId="12" priority="5">
      <formula>$J$17=""</formula>
    </cfRule>
  </conditionalFormatting>
  <conditionalFormatting sqref="J18:P20">
    <cfRule type="expression" dxfId="11" priority="4">
      <formula>$J$18=""</formula>
    </cfRule>
  </conditionalFormatting>
  <conditionalFormatting sqref="J19:P20">
    <cfRule type="expression" dxfId="10" priority="3">
      <formula>$J$19=""</formula>
    </cfRule>
  </conditionalFormatting>
  <conditionalFormatting sqref="A37:Q38 A40:D40 F40:Q40 A39:G39 L39:Q39">
    <cfRule type="expression" dxfId="9" priority="2">
      <formula>$J$25="لا"</formula>
    </cfRule>
  </conditionalFormatting>
  <conditionalFormatting sqref="A35:Q42">
    <cfRule type="expression" dxfId="8" priority="1">
      <formula>$J$25="لا"</formula>
    </cfRule>
  </conditionalFormatting>
  <pageMargins left="0.19685039370078741" right="0.19685039370078741" top="0.19685039370078741" bottom="0.19685039370078741" header="0.11811023622047245" footer="0.11811023622047245"/>
  <pageSetup scale="95" orientation="portrait" r:id="rId1"/>
</worksheet>
</file>

<file path=xl/worksheets/sheet6.xml><?xml version="1.0" encoding="utf-8"?>
<worksheet xmlns="http://schemas.openxmlformats.org/spreadsheetml/2006/main" xmlns:r="http://schemas.openxmlformats.org/officeDocument/2006/relationships">
  <sheetPr codeName="ورقة3"/>
  <dimension ref="A1:EB5"/>
  <sheetViews>
    <sheetView showGridLines="0" rightToLeft="1" zoomScale="60" zoomScaleNormal="60" workbookViewId="0">
      <pane ySplit="4" topLeftCell="A5" activePane="bottomLeft" state="frozen"/>
      <selection pane="bottomLeft" activeCell="DB23" sqref="DB23"/>
    </sheetView>
  </sheetViews>
  <sheetFormatPr defaultColWidth="9" defaultRowHeight="14.25"/>
  <cols>
    <col min="1" max="1" width="13.875" style="79" customWidth="1"/>
    <col min="2" max="2" width="10.875" style="79" bestFit="1" customWidth="1"/>
    <col min="3" max="4" width="9" style="79"/>
    <col min="5" max="5" width="10.125" style="79" bestFit="1" customWidth="1"/>
    <col min="6" max="6" width="11.375" style="105" bestFit="1" customWidth="1"/>
    <col min="7" max="7" width="11.375" style="105" customWidth="1"/>
    <col min="8" max="8" width="13.375" style="79" customWidth="1"/>
    <col min="9" max="9" width="10.375" style="79" bestFit="1" customWidth="1"/>
    <col min="10" max="10" width="11.75" style="79" bestFit="1" customWidth="1"/>
    <col min="11" max="11" width="21.875" style="79" customWidth="1"/>
    <col min="12" max="12" width="24.375" style="79" customWidth="1"/>
    <col min="13" max="13" width="17.75" style="79" customWidth="1"/>
    <col min="14" max="14" width="20.125" style="79" customWidth="1"/>
    <col min="15" max="15" width="31.75" style="79" customWidth="1"/>
    <col min="16" max="17" width="14.75" style="79" customWidth="1"/>
    <col min="18" max="18" width="19.125" style="79" customWidth="1"/>
    <col min="19" max="19" width="14.125" style="79" customWidth="1"/>
    <col min="20" max="20" width="6.875" style="79" bestFit="1" customWidth="1"/>
    <col min="21" max="25" width="4.375" style="79" customWidth="1"/>
    <col min="26" max="48" width="4.375" style="33" customWidth="1"/>
    <col min="49" max="49" width="4" style="33" customWidth="1"/>
    <col min="50" max="58" width="4.375" style="33" customWidth="1"/>
    <col min="59" max="59" width="4.25" style="33" customWidth="1"/>
    <col min="60" max="99" width="4.375" style="33" customWidth="1"/>
    <col min="100" max="100" width="10.125" style="33" customWidth="1"/>
    <col min="101" max="101" width="12.375" style="95" customWidth="1"/>
    <col min="102" max="104" width="9.125" style="33" bestFit="1" customWidth="1"/>
    <col min="105" max="106" width="9.125" style="33" customWidth="1"/>
    <col min="107" max="108" width="9" style="33"/>
    <col min="109" max="109" width="10.125" style="33" bestFit="1" customWidth="1"/>
    <col min="110" max="110" width="11.375" style="33" bestFit="1" customWidth="1"/>
    <col min="111" max="111" width="10.75" style="33" bestFit="1" customWidth="1"/>
    <col min="112" max="112" width="13.375" style="33" bestFit="1" customWidth="1"/>
    <col min="113" max="113" width="9.5" style="33" customWidth="1"/>
    <col min="114" max="114" width="3.875" style="79" bestFit="1" customWidth="1"/>
    <col min="115" max="16384" width="9" style="79"/>
  </cols>
  <sheetData>
    <row r="1" spans="1:132" s="185" customFormat="1" ht="18.75" thickBot="1">
      <c r="A1" s="593"/>
      <c r="B1" s="596">
        <v>9999</v>
      </c>
      <c r="C1" s="595" t="s">
        <v>44</v>
      </c>
      <c r="D1" s="595"/>
      <c r="E1" s="595"/>
      <c r="F1" s="595"/>
      <c r="G1" s="595"/>
      <c r="H1" s="595"/>
      <c r="I1" s="595"/>
      <c r="J1" s="595"/>
      <c r="K1" s="611" t="s">
        <v>18</v>
      </c>
      <c r="L1" s="602" t="s">
        <v>364</v>
      </c>
      <c r="M1" s="605" t="s">
        <v>362</v>
      </c>
      <c r="N1" s="605" t="s">
        <v>363</v>
      </c>
      <c r="O1" s="607" t="s">
        <v>70</v>
      </c>
      <c r="P1" s="595" t="s">
        <v>45</v>
      </c>
      <c r="Q1" s="595"/>
      <c r="R1" s="595"/>
      <c r="S1" s="600" t="s">
        <v>11</v>
      </c>
      <c r="T1" s="597" t="s">
        <v>46</v>
      </c>
      <c r="U1" s="597"/>
      <c r="V1" s="597"/>
      <c r="W1" s="597"/>
      <c r="X1" s="597"/>
      <c r="Y1" s="597"/>
      <c r="Z1" s="597"/>
      <c r="AA1" s="597"/>
      <c r="AB1" s="597"/>
      <c r="AC1" s="597"/>
      <c r="AD1" s="597"/>
      <c r="AE1" s="597"/>
      <c r="AF1" s="597"/>
      <c r="AG1" s="597"/>
      <c r="AH1" s="597"/>
      <c r="AI1" s="597"/>
      <c r="AJ1" s="597"/>
      <c r="AK1" s="597"/>
      <c r="AL1" s="597"/>
      <c r="AM1" s="597"/>
      <c r="AN1" s="597" t="s">
        <v>25</v>
      </c>
      <c r="AO1" s="597"/>
      <c r="AP1" s="597"/>
      <c r="AQ1" s="597"/>
      <c r="AR1" s="597"/>
      <c r="AS1" s="597"/>
      <c r="AT1" s="597"/>
      <c r="AU1" s="597"/>
      <c r="AV1" s="597"/>
      <c r="AW1" s="597"/>
      <c r="AX1" s="597"/>
      <c r="AY1" s="597"/>
      <c r="AZ1" s="597"/>
      <c r="BA1" s="597"/>
      <c r="BB1" s="597"/>
      <c r="BC1" s="597"/>
      <c r="BD1" s="597"/>
      <c r="BE1" s="597"/>
      <c r="BF1" s="597"/>
      <c r="BG1" s="597"/>
      <c r="BH1" s="597" t="s">
        <v>47</v>
      </c>
      <c r="BI1" s="597"/>
      <c r="BJ1" s="597"/>
      <c r="BK1" s="597"/>
      <c r="BL1" s="597"/>
      <c r="BM1" s="597"/>
      <c r="BN1" s="597"/>
      <c r="BO1" s="597"/>
      <c r="BP1" s="597"/>
      <c r="BQ1" s="597"/>
      <c r="BR1" s="597"/>
      <c r="BS1" s="597"/>
      <c r="BT1" s="597"/>
      <c r="BU1" s="597"/>
      <c r="BV1" s="597"/>
      <c r="BW1" s="597"/>
      <c r="BX1" s="597"/>
      <c r="BY1" s="597"/>
      <c r="BZ1" s="597"/>
      <c r="CA1" s="597"/>
      <c r="CB1" s="597" t="s">
        <v>48</v>
      </c>
      <c r="CC1" s="597"/>
      <c r="CD1" s="597"/>
      <c r="CE1" s="597"/>
      <c r="CF1" s="597"/>
      <c r="CG1" s="597"/>
      <c r="CH1" s="597"/>
      <c r="CI1" s="597"/>
      <c r="CJ1" s="597"/>
      <c r="CK1" s="597"/>
      <c r="CL1" s="597"/>
      <c r="CM1" s="597"/>
      <c r="CN1" s="597"/>
      <c r="CO1" s="597"/>
      <c r="CP1" s="597"/>
      <c r="CQ1" s="597"/>
      <c r="CR1" s="597"/>
      <c r="CS1" s="597"/>
      <c r="CT1" s="597"/>
      <c r="CU1" s="597"/>
      <c r="CV1" s="561" t="s">
        <v>49</v>
      </c>
      <c r="CW1" s="563"/>
      <c r="CX1" s="561" t="s">
        <v>2</v>
      </c>
      <c r="CY1" s="562"/>
      <c r="CZ1" s="563"/>
      <c r="DA1" s="582" t="s">
        <v>50</v>
      </c>
      <c r="DB1" s="583"/>
      <c r="DC1" s="183"/>
      <c r="DD1" s="183"/>
      <c r="DE1" s="570" t="s">
        <v>51</v>
      </c>
      <c r="DF1" s="571"/>
      <c r="DG1" s="571"/>
      <c r="DH1" s="571"/>
      <c r="DI1" s="572"/>
      <c r="DJ1" s="617" t="s">
        <v>52</v>
      </c>
      <c r="DK1" s="617"/>
      <c r="DL1" s="617"/>
    </row>
    <row r="2" spans="1:132" s="185" customFormat="1" ht="18.75" thickBot="1">
      <c r="A2" s="593"/>
      <c r="B2" s="596"/>
      <c r="C2" s="595"/>
      <c r="D2" s="595"/>
      <c r="E2" s="595"/>
      <c r="F2" s="595"/>
      <c r="G2" s="595"/>
      <c r="H2" s="595"/>
      <c r="I2" s="595"/>
      <c r="J2" s="595"/>
      <c r="K2" s="612"/>
      <c r="L2" s="603"/>
      <c r="M2" s="606"/>
      <c r="N2" s="606"/>
      <c r="O2" s="608"/>
      <c r="P2" s="595"/>
      <c r="Q2" s="595"/>
      <c r="R2" s="595"/>
      <c r="S2" s="600"/>
      <c r="T2" s="567" t="s">
        <v>19</v>
      </c>
      <c r="U2" s="567"/>
      <c r="V2" s="567"/>
      <c r="W2" s="567"/>
      <c r="X2" s="567"/>
      <c r="Y2" s="567"/>
      <c r="Z2" s="567"/>
      <c r="AA2" s="567"/>
      <c r="AB2" s="567"/>
      <c r="AC2" s="567"/>
      <c r="AD2" s="594" t="s">
        <v>22</v>
      </c>
      <c r="AE2" s="594"/>
      <c r="AF2" s="594"/>
      <c r="AG2" s="594"/>
      <c r="AH2" s="594"/>
      <c r="AI2" s="594"/>
      <c r="AJ2" s="594"/>
      <c r="AK2" s="594"/>
      <c r="AL2" s="594"/>
      <c r="AM2" s="594"/>
      <c r="AN2" s="567" t="s">
        <v>19</v>
      </c>
      <c r="AO2" s="567"/>
      <c r="AP2" s="567"/>
      <c r="AQ2" s="567"/>
      <c r="AR2" s="567"/>
      <c r="AS2" s="567"/>
      <c r="AT2" s="567"/>
      <c r="AU2" s="567"/>
      <c r="AV2" s="567"/>
      <c r="AW2" s="567"/>
      <c r="AX2" s="594" t="s">
        <v>22</v>
      </c>
      <c r="AY2" s="594"/>
      <c r="AZ2" s="594"/>
      <c r="BA2" s="594"/>
      <c r="BB2" s="594"/>
      <c r="BC2" s="594"/>
      <c r="BD2" s="594"/>
      <c r="BE2" s="594"/>
      <c r="BF2" s="594"/>
      <c r="BG2" s="594"/>
      <c r="BH2" s="567" t="s">
        <v>19</v>
      </c>
      <c r="BI2" s="567"/>
      <c r="BJ2" s="567"/>
      <c r="BK2" s="567"/>
      <c r="BL2" s="567"/>
      <c r="BM2" s="567"/>
      <c r="BN2" s="567"/>
      <c r="BO2" s="567"/>
      <c r="BP2" s="567"/>
      <c r="BQ2" s="567"/>
      <c r="BR2" s="594" t="s">
        <v>22</v>
      </c>
      <c r="BS2" s="594"/>
      <c r="BT2" s="594"/>
      <c r="BU2" s="594"/>
      <c r="BV2" s="594"/>
      <c r="BW2" s="594"/>
      <c r="BX2" s="594"/>
      <c r="BY2" s="594"/>
      <c r="BZ2" s="594"/>
      <c r="CA2" s="594"/>
      <c r="CB2" s="567" t="s">
        <v>19</v>
      </c>
      <c r="CC2" s="567"/>
      <c r="CD2" s="567"/>
      <c r="CE2" s="567"/>
      <c r="CF2" s="567"/>
      <c r="CG2" s="567"/>
      <c r="CH2" s="567"/>
      <c r="CI2" s="567"/>
      <c r="CJ2" s="567"/>
      <c r="CK2" s="567"/>
      <c r="CL2" s="594" t="s">
        <v>22</v>
      </c>
      <c r="CM2" s="594"/>
      <c r="CN2" s="594"/>
      <c r="CO2" s="594"/>
      <c r="CP2" s="594"/>
      <c r="CQ2" s="594"/>
      <c r="CR2" s="594"/>
      <c r="CS2" s="594"/>
      <c r="CT2" s="594"/>
      <c r="CU2" s="594"/>
      <c r="CV2" s="564"/>
      <c r="CW2" s="566"/>
      <c r="CX2" s="564"/>
      <c r="CY2" s="565"/>
      <c r="CZ2" s="566"/>
      <c r="DA2" s="584"/>
      <c r="DB2" s="585"/>
      <c r="DC2" s="184"/>
      <c r="DD2" s="184"/>
      <c r="DE2" s="573"/>
      <c r="DF2" s="574"/>
      <c r="DG2" s="574"/>
      <c r="DH2" s="574"/>
      <c r="DI2" s="575"/>
      <c r="DJ2" s="617"/>
      <c r="DK2" s="617"/>
      <c r="DL2" s="617"/>
    </row>
    <row r="3" spans="1:132" ht="80.25" customHeight="1" thickBot="1">
      <c r="A3" s="77" t="s">
        <v>4</v>
      </c>
      <c r="B3" s="78" t="s">
        <v>53</v>
      </c>
      <c r="C3" s="78" t="s">
        <v>54</v>
      </c>
      <c r="D3" s="78" t="s">
        <v>55</v>
      </c>
      <c r="E3" s="78" t="s">
        <v>8</v>
      </c>
      <c r="F3" s="102" t="s">
        <v>9</v>
      </c>
      <c r="G3" s="102" t="s">
        <v>801</v>
      </c>
      <c r="H3" s="78" t="s">
        <v>67</v>
      </c>
      <c r="I3" s="78" t="s">
        <v>13</v>
      </c>
      <c r="J3" s="78" t="s">
        <v>12</v>
      </c>
      <c r="K3" s="612"/>
      <c r="L3" s="603"/>
      <c r="M3" s="606"/>
      <c r="N3" s="606"/>
      <c r="O3" s="608"/>
      <c r="P3" s="598" t="s">
        <v>32</v>
      </c>
      <c r="Q3" s="598" t="s">
        <v>56</v>
      </c>
      <c r="R3" s="609" t="s">
        <v>16</v>
      </c>
      <c r="S3" s="600"/>
      <c r="T3" s="568">
        <v>100</v>
      </c>
      <c r="U3" s="569"/>
      <c r="V3" s="568">
        <v>110</v>
      </c>
      <c r="W3" s="569"/>
      <c r="X3" s="568">
        <v>120</v>
      </c>
      <c r="Y3" s="569"/>
      <c r="Z3" s="568">
        <v>130</v>
      </c>
      <c r="AA3" s="569"/>
      <c r="AB3" s="568">
        <v>140</v>
      </c>
      <c r="AC3" s="569"/>
      <c r="AD3" s="568">
        <v>150</v>
      </c>
      <c r="AE3" s="569"/>
      <c r="AF3" s="568">
        <v>160</v>
      </c>
      <c r="AG3" s="569"/>
      <c r="AH3" s="568">
        <v>170</v>
      </c>
      <c r="AI3" s="569"/>
      <c r="AJ3" s="568">
        <v>180</v>
      </c>
      <c r="AK3" s="569"/>
      <c r="AL3" s="568">
        <v>190</v>
      </c>
      <c r="AM3" s="569"/>
      <c r="AN3" s="568">
        <v>200</v>
      </c>
      <c r="AO3" s="569"/>
      <c r="AP3" s="568">
        <v>210</v>
      </c>
      <c r="AQ3" s="569"/>
      <c r="AR3" s="568">
        <v>220</v>
      </c>
      <c r="AS3" s="569"/>
      <c r="AT3" s="568">
        <v>230</v>
      </c>
      <c r="AU3" s="569"/>
      <c r="AV3" s="568">
        <v>240</v>
      </c>
      <c r="AW3" s="569"/>
      <c r="AX3" s="568">
        <v>250</v>
      </c>
      <c r="AY3" s="569"/>
      <c r="AZ3" s="568">
        <v>260</v>
      </c>
      <c r="BA3" s="569"/>
      <c r="BB3" s="568">
        <v>270</v>
      </c>
      <c r="BC3" s="569"/>
      <c r="BD3" s="568">
        <v>280</v>
      </c>
      <c r="BE3" s="569"/>
      <c r="BF3" s="568">
        <v>290</v>
      </c>
      <c r="BG3" s="569"/>
      <c r="BH3" s="568">
        <v>300</v>
      </c>
      <c r="BI3" s="569"/>
      <c r="BJ3" s="568">
        <v>310</v>
      </c>
      <c r="BK3" s="569"/>
      <c r="BL3" s="568">
        <v>320</v>
      </c>
      <c r="BM3" s="569"/>
      <c r="BN3" s="568">
        <v>330</v>
      </c>
      <c r="BO3" s="569"/>
      <c r="BP3" s="568">
        <v>340</v>
      </c>
      <c r="BQ3" s="569"/>
      <c r="BR3" s="568">
        <v>350</v>
      </c>
      <c r="BS3" s="569"/>
      <c r="BT3" s="568">
        <v>360</v>
      </c>
      <c r="BU3" s="569"/>
      <c r="BV3" s="568">
        <v>370</v>
      </c>
      <c r="BW3" s="569"/>
      <c r="BX3" s="568">
        <v>380</v>
      </c>
      <c r="BY3" s="569"/>
      <c r="BZ3" s="568">
        <v>390</v>
      </c>
      <c r="CA3" s="569"/>
      <c r="CB3" s="568">
        <v>400</v>
      </c>
      <c r="CC3" s="569"/>
      <c r="CD3" s="568">
        <v>410</v>
      </c>
      <c r="CE3" s="569"/>
      <c r="CF3" s="568">
        <v>420</v>
      </c>
      <c r="CG3" s="569"/>
      <c r="CH3" s="568">
        <v>430</v>
      </c>
      <c r="CI3" s="569"/>
      <c r="CJ3" s="568">
        <v>440</v>
      </c>
      <c r="CK3" s="569"/>
      <c r="CL3" s="568">
        <v>450</v>
      </c>
      <c r="CM3" s="569"/>
      <c r="CN3" s="568">
        <v>460</v>
      </c>
      <c r="CO3" s="569"/>
      <c r="CP3" s="568">
        <v>470</v>
      </c>
      <c r="CQ3" s="569"/>
      <c r="CR3" s="568">
        <v>480</v>
      </c>
      <c r="CS3" s="569"/>
      <c r="CT3" s="568">
        <v>490</v>
      </c>
      <c r="CU3" s="569"/>
      <c r="CV3" s="581" t="s">
        <v>57</v>
      </c>
      <c r="CW3" s="614" t="s">
        <v>1</v>
      </c>
      <c r="CX3" s="581" t="s">
        <v>57</v>
      </c>
      <c r="CY3" s="580" t="s">
        <v>1</v>
      </c>
      <c r="CZ3" s="591" t="s">
        <v>58</v>
      </c>
      <c r="DA3" s="586" t="s">
        <v>17</v>
      </c>
      <c r="DB3" s="587" t="s">
        <v>381</v>
      </c>
      <c r="DC3" s="578" t="s">
        <v>382</v>
      </c>
      <c r="DD3" s="578" t="s">
        <v>383</v>
      </c>
      <c r="DE3" s="576" t="s">
        <v>29</v>
      </c>
      <c r="DF3" s="592" t="s">
        <v>27</v>
      </c>
      <c r="DG3" s="590" t="s">
        <v>60</v>
      </c>
      <c r="DH3" s="589" t="s">
        <v>28</v>
      </c>
      <c r="DI3" s="588" t="s">
        <v>30</v>
      </c>
      <c r="DJ3" s="616" t="s">
        <v>61</v>
      </c>
      <c r="DK3" s="615" t="s">
        <v>384</v>
      </c>
      <c r="DL3" s="615" t="s">
        <v>385</v>
      </c>
      <c r="DM3" s="616" t="s">
        <v>62</v>
      </c>
      <c r="DN3" s="613" t="s">
        <v>800</v>
      </c>
      <c r="DO3" s="613" t="s">
        <v>799</v>
      </c>
      <c r="DP3" s="613" t="s">
        <v>798</v>
      </c>
      <c r="DQ3" s="613" t="s">
        <v>797</v>
      </c>
      <c r="DR3" s="54"/>
      <c r="DS3" s="54"/>
      <c r="DT3" s="54"/>
      <c r="DU3" s="55"/>
      <c r="DV3" s="56"/>
      <c r="DW3" s="56"/>
      <c r="DX3" s="53"/>
      <c r="DY3" s="57"/>
      <c r="DZ3" s="57"/>
      <c r="EA3" s="57"/>
      <c r="EB3" s="53"/>
    </row>
    <row r="4" spans="1:132" s="47" customFormat="1" ht="24.95" customHeight="1" thickBot="1">
      <c r="A4" s="80" t="s">
        <v>4</v>
      </c>
      <c r="B4" s="81" t="s">
        <v>53</v>
      </c>
      <c r="C4" s="81" t="s">
        <v>54</v>
      </c>
      <c r="D4" s="81" t="s">
        <v>55</v>
      </c>
      <c r="E4" s="81" t="s">
        <v>8</v>
      </c>
      <c r="F4" s="103" t="s">
        <v>9</v>
      </c>
      <c r="G4" s="103"/>
      <c r="H4" s="81"/>
      <c r="I4" s="81" t="s">
        <v>13</v>
      </c>
      <c r="J4" s="81" t="s">
        <v>12</v>
      </c>
      <c r="K4" s="612"/>
      <c r="L4" s="604"/>
      <c r="M4" s="606"/>
      <c r="N4" s="606"/>
      <c r="O4" s="608"/>
      <c r="P4" s="599"/>
      <c r="Q4" s="599"/>
      <c r="R4" s="610"/>
      <c r="S4" s="601"/>
      <c r="T4" s="58" t="s">
        <v>20</v>
      </c>
      <c r="U4" s="59" t="s">
        <v>21</v>
      </c>
      <c r="V4" s="58" t="s">
        <v>20</v>
      </c>
      <c r="W4" s="59" t="s">
        <v>21</v>
      </c>
      <c r="X4" s="58" t="s">
        <v>20</v>
      </c>
      <c r="Y4" s="59" t="s">
        <v>21</v>
      </c>
      <c r="Z4" s="58" t="s">
        <v>20</v>
      </c>
      <c r="AA4" s="59" t="s">
        <v>21</v>
      </c>
      <c r="AB4" s="58" t="s">
        <v>20</v>
      </c>
      <c r="AC4" s="59" t="s">
        <v>21</v>
      </c>
      <c r="AD4" s="61" t="s">
        <v>20</v>
      </c>
      <c r="AE4" s="59" t="s">
        <v>21</v>
      </c>
      <c r="AF4" s="58" t="s">
        <v>20</v>
      </c>
      <c r="AG4" s="59" t="s">
        <v>21</v>
      </c>
      <c r="AH4" s="58" t="s">
        <v>20</v>
      </c>
      <c r="AI4" s="59" t="s">
        <v>21</v>
      </c>
      <c r="AJ4" s="58" t="s">
        <v>20</v>
      </c>
      <c r="AK4" s="59" t="s">
        <v>21</v>
      </c>
      <c r="AL4" s="58" t="s">
        <v>20</v>
      </c>
      <c r="AM4" s="59" t="s">
        <v>21</v>
      </c>
      <c r="AN4" s="61" t="s">
        <v>20</v>
      </c>
      <c r="AO4" s="59" t="s">
        <v>21</v>
      </c>
      <c r="AP4" s="58" t="s">
        <v>20</v>
      </c>
      <c r="AQ4" s="59" t="s">
        <v>21</v>
      </c>
      <c r="AR4" s="58" t="s">
        <v>20</v>
      </c>
      <c r="AS4" s="59" t="s">
        <v>21</v>
      </c>
      <c r="AT4" s="58" t="s">
        <v>20</v>
      </c>
      <c r="AU4" s="59" t="s">
        <v>21</v>
      </c>
      <c r="AV4" s="58" t="s">
        <v>20</v>
      </c>
      <c r="AW4" s="59" t="s">
        <v>21</v>
      </c>
      <c r="AX4" s="61" t="s">
        <v>20</v>
      </c>
      <c r="AY4" s="59" t="s">
        <v>21</v>
      </c>
      <c r="AZ4" s="58" t="s">
        <v>20</v>
      </c>
      <c r="BA4" s="59" t="s">
        <v>21</v>
      </c>
      <c r="BB4" s="58" t="s">
        <v>20</v>
      </c>
      <c r="BC4" s="59" t="s">
        <v>21</v>
      </c>
      <c r="BD4" s="58" t="s">
        <v>20</v>
      </c>
      <c r="BE4" s="59" t="s">
        <v>21</v>
      </c>
      <c r="BF4" s="58" t="s">
        <v>20</v>
      </c>
      <c r="BG4" s="62" t="s">
        <v>21</v>
      </c>
      <c r="BH4" s="63" t="s">
        <v>20</v>
      </c>
      <c r="BI4" s="59" t="s">
        <v>21</v>
      </c>
      <c r="BJ4" s="58" t="s">
        <v>20</v>
      </c>
      <c r="BK4" s="59" t="s">
        <v>21</v>
      </c>
      <c r="BL4" s="58" t="s">
        <v>20</v>
      </c>
      <c r="BM4" s="59" t="s">
        <v>21</v>
      </c>
      <c r="BN4" s="58" t="s">
        <v>20</v>
      </c>
      <c r="BO4" s="59" t="s">
        <v>21</v>
      </c>
      <c r="BP4" s="58" t="s">
        <v>20</v>
      </c>
      <c r="BQ4" s="60" t="s">
        <v>21</v>
      </c>
      <c r="BR4" s="61" t="s">
        <v>20</v>
      </c>
      <c r="BS4" s="59" t="s">
        <v>21</v>
      </c>
      <c r="BT4" s="58" t="s">
        <v>20</v>
      </c>
      <c r="BU4" s="59" t="s">
        <v>21</v>
      </c>
      <c r="BV4" s="58" t="s">
        <v>20</v>
      </c>
      <c r="BW4" s="59" t="s">
        <v>21</v>
      </c>
      <c r="BX4" s="58" t="s">
        <v>20</v>
      </c>
      <c r="BY4" s="59" t="s">
        <v>21</v>
      </c>
      <c r="BZ4" s="58" t="s">
        <v>20</v>
      </c>
      <c r="CA4" s="59" t="s">
        <v>21</v>
      </c>
      <c r="CB4" s="63" t="s">
        <v>20</v>
      </c>
      <c r="CC4" s="59" t="s">
        <v>21</v>
      </c>
      <c r="CD4" s="58" t="s">
        <v>20</v>
      </c>
      <c r="CE4" s="59" t="s">
        <v>21</v>
      </c>
      <c r="CF4" s="58" t="s">
        <v>20</v>
      </c>
      <c r="CG4" s="59" t="s">
        <v>21</v>
      </c>
      <c r="CH4" s="58" t="s">
        <v>20</v>
      </c>
      <c r="CI4" s="59" t="s">
        <v>21</v>
      </c>
      <c r="CJ4" s="58" t="s">
        <v>20</v>
      </c>
      <c r="CK4" s="62" t="s">
        <v>21</v>
      </c>
      <c r="CL4" s="64" t="s">
        <v>20</v>
      </c>
      <c r="CM4" s="59" t="s">
        <v>21</v>
      </c>
      <c r="CN4" s="58" t="s">
        <v>20</v>
      </c>
      <c r="CO4" s="59" t="s">
        <v>21</v>
      </c>
      <c r="CP4" s="58" t="s">
        <v>20</v>
      </c>
      <c r="CQ4" s="59" t="s">
        <v>21</v>
      </c>
      <c r="CR4" s="58" t="s">
        <v>20</v>
      </c>
      <c r="CS4" s="59" t="s">
        <v>21</v>
      </c>
      <c r="CT4" s="58" t="s">
        <v>20</v>
      </c>
      <c r="CU4" s="62" t="s">
        <v>21</v>
      </c>
      <c r="CV4" s="581"/>
      <c r="CW4" s="614"/>
      <c r="CX4" s="581"/>
      <c r="CY4" s="580"/>
      <c r="CZ4" s="591"/>
      <c r="DA4" s="586"/>
      <c r="DB4" s="587"/>
      <c r="DC4" s="579"/>
      <c r="DD4" s="579"/>
      <c r="DE4" s="577"/>
      <c r="DF4" s="592"/>
      <c r="DG4" s="590"/>
      <c r="DH4" s="589"/>
      <c r="DI4" s="588"/>
      <c r="DJ4" s="616"/>
      <c r="DK4" s="615"/>
      <c r="DL4" s="615"/>
      <c r="DM4" s="616"/>
      <c r="DN4" s="613"/>
      <c r="DO4" s="613"/>
      <c r="DP4" s="613"/>
      <c r="DQ4" s="613"/>
    </row>
    <row r="5" spans="1:132" s="94" customFormat="1" ht="24.95" customHeight="1">
      <c r="A5" s="82">
        <f>'اختيار المقررات'!E1</f>
        <v>0</v>
      </c>
      <c r="B5" s="83" t="e">
        <f>'اختيار المقررات'!L1</f>
        <v>#N/A</v>
      </c>
      <c r="C5" s="83" t="b">
        <f>'اختيار المقررات'!Q1</f>
        <v>0</v>
      </c>
      <c r="D5" s="83" t="b">
        <f>'اختيار المقررات'!W1</f>
        <v>0</v>
      </c>
      <c r="E5" s="83" t="b">
        <f>'اختيار المقررات'!AE1</f>
        <v>0</v>
      </c>
      <c r="F5" s="104" t="b">
        <f>'اختيار المقررات'!AB1</f>
        <v>0</v>
      </c>
      <c r="G5" s="104">
        <f>'اختيار المقررات'!AB3</f>
        <v>0</v>
      </c>
      <c r="H5" s="248">
        <f>'اختيار المقررات'!Q3</f>
        <v>0</v>
      </c>
      <c r="I5" s="83" t="b">
        <f>'اختيار المقررات'!E3</f>
        <v>0</v>
      </c>
      <c r="J5" s="84" t="b">
        <f>'اختيار المقررات'!L3</f>
        <v>0</v>
      </c>
      <c r="K5" s="100" t="b">
        <f>'اختيار المقررات'!W3</f>
        <v>0</v>
      </c>
      <c r="L5" s="101">
        <f>'اختيار المقررات'!AE3</f>
        <v>0</v>
      </c>
      <c r="M5" s="249">
        <f>'اختيار المقررات'!W4</f>
        <v>0</v>
      </c>
      <c r="N5" s="249">
        <f>'اختيار المقررات'!AB4</f>
        <v>0</v>
      </c>
      <c r="O5" s="106">
        <f>'اختيار المقررات'!AE4</f>
        <v>0</v>
      </c>
      <c r="P5" s="85" t="b">
        <f>'اختيار المقررات'!E4</f>
        <v>0</v>
      </c>
      <c r="Q5" s="86" t="b">
        <f>'اختيار المقررات'!L4</f>
        <v>0</v>
      </c>
      <c r="R5" s="98" t="b">
        <f>'اختيار المقررات'!Q4</f>
        <v>0</v>
      </c>
      <c r="S5" s="99" t="e">
        <f>'اختيار المقررات'!E2</f>
        <v>#N/A</v>
      </c>
      <c r="T5" s="50" t="str">
        <f>IFERROR(IF(OR(T3=الإستمارة!$B$12,T3=الإستمارة!$B$13,T3=الإستمارة!$B$14,T3=الإستمارة!$B$15,T3=الإستمارة!$B$16,T3=الإستمارة!$B$17,T3=الإستمارة!$B$18),VLOOKUP(T3,الإستمارة!$B$12:$G$19,6,0),VLOOKUP(T3,الإستمارة!$J$12:$O$19,6,0)),"")</f>
        <v/>
      </c>
      <c r="U5" s="49" t="e">
        <f>'اختيار المقررات'!I8</f>
        <v>#N/A</v>
      </c>
      <c r="V5" s="50" t="str">
        <f>IFERROR(IF(OR(V3=الإستمارة!$B$12,V3=الإستمارة!$B$13,V3=الإستمارة!$B$14,V3=الإستمارة!$B$15,V3=الإستمارة!$B$16,V3=الإستمارة!$B$17,V3=الإستمارة!$B$18),VLOOKUP(V3,الإستمارة!$B$12:$G$19,6,0),VLOOKUP(V3,الإستمارة!$J$12:$O$19,6,0)),"")</f>
        <v/>
      </c>
      <c r="W5" s="49" t="e">
        <f>'اختيار المقررات'!I9</f>
        <v>#N/A</v>
      </c>
      <c r="X5" s="50" t="str">
        <f>IFERROR(IF(OR(X3=الإستمارة!$B$12,X3=الإستمارة!$B$13,X3=الإستمارة!$B$14,X3=الإستمارة!$B$15,X3=الإستمارة!$B$16,X3=الإستمارة!$B$17,X3=الإستمارة!$B$18),VLOOKUP(X3,الإستمارة!$B$12:$G$19,6,0),VLOOKUP(X3,الإستمارة!$J$12:$O$19,6,0)),"")</f>
        <v/>
      </c>
      <c r="Y5" s="49" t="e">
        <f>'اختيار المقررات'!I10</f>
        <v>#N/A</v>
      </c>
      <c r="Z5" s="50" t="str">
        <f>IFERROR(IF(OR(Z3=الإستمارة!$B$12,Z3=الإستمارة!$B$13,Z3=الإستمارة!$B$14,Z3=الإستمارة!$B$15,Z3=الإستمارة!$B$16,Z3=الإستمارة!$B$17,Z3=الإستمارة!$B$18),VLOOKUP(Z3,الإستمارة!$B$12:$G$19,6,0),VLOOKUP(Z3,الإستمارة!$J$12:$O$19,6,0)),"")</f>
        <v/>
      </c>
      <c r="AA5" s="49" t="e">
        <f>'اختيار المقررات'!I11</f>
        <v>#N/A</v>
      </c>
      <c r="AB5" s="50" t="str">
        <f>IFERROR(IF(OR(AB3=الإستمارة!$B$12,AB3=الإستمارة!$B$13,AB3=الإستمارة!$B$14,AB3=الإستمارة!$B$15,AB3=الإستمارة!$B$16,AB3=الإستمارة!$B$17,AB3=الإستمارة!$B$18),VLOOKUP(AB3,الإستمارة!$B$12:$G$19,6,0),VLOOKUP(AB3,الإستمارة!$J$12:$O$19,6,0)),"")</f>
        <v/>
      </c>
      <c r="AC5" s="49" t="e">
        <f>'اختيار المقررات'!I12</f>
        <v>#N/A</v>
      </c>
      <c r="AD5" s="50" t="str">
        <f>IFERROR(IF(OR(AD3=الإستمارة!$B$12,AD3=الإستمارة!$B$13,AD3=الإستمارة!$B$14,AD3=الإستمارة!$B$15,AD3=الإستمارة!$B$16,AD3=الإستمارة!$B$17,AD3=الإستمارة!$B$18),VLOOKUP(AD3,الإستمارة!$B$12:$G$19,6,0),VLOOKUP(AD3,الإستمارة!$J$12:$O$19,6,0)),"")</f>
        <v/>
      </c>
      <c r="AE5" s="49" t="e">
        <f>'اختيار المقررات'!Q8</f>
        <v>#N/A</v>
      </c>
      <c r="AF5" s="50" t="str">
        <f>IFERROR(IF(OR(AF3=الإستمارة!$B$12,AF3=الإستمارة!$B$13,AF3=الإستمارة!$B$14,AF3=الإستمارة!$B$15,AF3=الإستمارة!$B$16,AF3=الإستمارة!$B$17,AF3=الإستمارة!$B$18),VLOOKUP(AF3,الإستمارة!$B$12:$G$19,6,0),VLOOKUP(AF3,الإستمارة!$J$12:$O$19,6,0)),"")</f>
        <v/>
      </c>
      <c r="AG5" s="49" t="e">
        <f>'اختيار المقررات'!Q9</f>
        <v>#N/A</v>
      </c>
      <c r="AH5" s="50" t="str">
        <f>IFERROR(IF(OR(AH3=الإستمارة!$B$12,AH3=الإستمارة!$B$13,AH3=الإستمارة!$B$14,AH3=الإستمارة!$B$15,AH3=الإستمارة!$B$16,AH3=الإستمارة!$B$17,AH3=الإستمارة!$B$18),VLOOKUP(AH3,الإستمارة!$B$12:$G$19,6,0),VLOOKUP(AH3,الإستمارة!$J$12:$O$19,6,0)),"")</f>
        <v/>
      </c>
      <c r="AI5" s="49" t="e">
        <f>'اختيار المقررات'!Q10</f>
        <v>#N/A</v>
      </c>
      <c r="AJ5" s="50" t="str">
        <f>IFERROR(IF(OR(AJ3=الإستمارة!$B$12,AJ3=الإستمارة!$B$13,AJ3=الإستمارة!$B$14,AJ3=الإستمارة!$B$15,AJ3=الإستمارة!$B$16,AJ3=الإستمارة!$B$17,AJ3=الإستمارة!$B$18),VLOOKUP(AJ3,الإستمارة!$B$12:$G$19,6,0),VLOOKUP(AJ3,الإستمارة!$J$12:$O$19,6,0)),"")</f>
        <v/>
      </c>
      <c r="AK5" s="49" t="e">
        <f>'اختيار المقررات'!Q11</f>
        <v>#N/A</v>
      </c>
      <c r="AL5" s="50" t="str">
        <f>IFERROR(IF(OR(AL3=الإستمارة!$B$12,AL3=الإستمارة!$B$13,AL3=الإستمارة!$B$14,AL3=الإستمارة!$B$15,AL3=الإستمارة!$B$16,AL3=الإستمارة!$B$17,AL3=الإستمارة!$B$18),VLOOKUP(AL3,الإستمارة!$B$12:$G$19,6,0),VLOOKUP(AL3,الإستمارة!$J$12:$O$19,6,0)),"")</f>
        <v/>
      </c>
      <c r="AM5" s="49" t="e">
        <f>'اختيار المقررات'!Q12</f>
        <v>#N/A</v>
      </c>
      <c r="AN5" s="50" t="str">
        <f>IFERROR(IF(OR(AN3=الإستمارة!$B$12,AN3=الإستمارة!$B$13,AN3=الإستمارة!$B$14,AN3=الإستمارة!$B$15,AN3=الإستمارة!$B$16,AN3=الإستمارة!$B$17,AN3=الإستمارة!$B$18),VLOOKUP(AN3,الإستمارة!$B$12:$G$19,6,0),VLOOKUP(AN3,الإستمارة!$J$12:$O$19,6,0)),"")</f>
        <v/>
      </c>
      <c r="AO5" s="49" t="e">
        <f>'اختيار المقررات'!I15</f>
        <v>#N/A</v>
      </c>
      <c r="AP5" s="50" t="str">
        <f>IFERROR(IF(OR(AP3=الإستمارة!$B$12,AP3=الإستمارة!$B$13,AP3=الإستمارة!$B$14,AP3=الإستمارة!$B$15,AP3=الإستمارة!$B$16,AP3=الإستمارة!$B$17,AP3=الإستمارة!$B$18),VLOOKUP(AP3,الإستمارة!$B$12:$G$19,6,0),VLOOKUP(AP3,الإستمارة!$J$12:$O$19,6,0)),"")</f>
        <v/>
      </c>
      <c r="AQ5" s="49" t="e">
        <f>'اختيار المقررات'!I16</f>
        <v>#N/A</v>
      </c>
      <c r="AR5" s="50" t="str">
        <f>IFERROR(IF(OR(AR3=الإستمارة!$B$12,AR3=الإستمارة!$B$13,AR3=الإستمارة!$B$14,AR3=الإستمارة!$B$15,AR3=الإستمارة!$B$16,AR3=الإستمارة!$B$17,AR3=الإستمارة!$B$18),VLOOKUP(AR3,الإستمارة!$B$12:$G$19,6,0),VLOOKUP(AR3,الإستمارة!$J$12:$O$19,6,0)),"")</f>
        <v/>
      </c>
      <c r="AS5" s="49" t="e">
        <f>'اختيار المقررات'!I17</f>
        <v>#N/A</v>
      </c>
      <c r="AT5" s="50" t="str">
        <f>IFERROR(IF(OR(AT3=الإستمارة!$B$12,AT3=الإستمارة!$B$13,AT3=الإستمارة!$B$14,AT3=الإستمارة!$B$15,AT3=الإستمارة!$B$16,AT3=الإستمارة!$B$17,AT3=الإستمارة!$B$18),VLOOKUP(AT3,الإستمارة!$B$12:$G$19,6,0),VLOOKUP(AT3,الإستمارة!$J$12:$O$19,6,0)),"")</f>
        <v/>
      </c>
      <c r="AU5" s="49" t="e">
        <f>'اختيار المقررات'!I18</f>
        <v>#N/A</v>
      </c>
      <c r="AV5" s="50" t="str">
        <f>IFERROR(IF(OR(AV3=الإستمارة!$B$12,AV3=الإستمارة!$B$13,AV3=الإستمارة!$B$14,AV3=الإستمارة!$B$15,AV3=الإستمارة!$B$16,AV3=الإستمارة!$B$17,AV3=الإستمارة!$B$18),VLOOKUP(AV3,الإستمارة!$B$12:$G$19,6,0),VLOOKUP(AV3,الإستمارة!$J$12:$O$19,6,0)),"")</f>
        <v/>
      </c>
      <c r="AW5" s="49" t="e">
        <f>'اختيار المقررات'!I19</f>
        <v>#N/A</v>
      </c>
      <c r="AX5" s="50" t="str">
        <f>IFERROR(IF(OR(AX3=الإستمارة!$B$12,AX3=الإستمارة!$B$13,AX3=الإستمارة!$B$14,AX3=الإستمارة!$B$15,AX3=الإستمارة!$B$16,AX3=الإستمارة!$B$17,AX3=الإستمارة!$B$18),VLOOKUP(AX3,الإستمارة!$B$12:$G$19,6,0),VLOOKUP(AX3,الإستمارة!$J$12:$O$19,6,0)),"")</f>
        <v/>
      </c>
      <c r="AY5" s="49" t="e">
        <f>'اختيار المقررات'!Q15</f>
        <v>#N/A</v>
      </c>
      <c r="AZ5" s="50" t="str">
        <f>IFERROR(IF(OR(AZ3=الإستمارة!$B$12,AZ3=الإستمارة!$B$13,AZ3=الإستمارة!$B$14,AZ3=الإستمارة!$B$15,AZ3=الإستمارة!$B$16,AZ3=الإستمارة!$B$17,AZ3=الإستمارة!$B$18),VLOOKUP(AZ3,الإستمارة!$B$12:$G$19,6,0),VLOOKUP(AZ3,الإستمارة!$J$12:$O$19,6,0)),"")</f>
        <v/>
      </c>
      <c r="BA5" s="49" t="e">
        <f>'اختيار المقررات'!Q16</f>
        <v>#N/A</v>
      </c>
      <c r="BB5" s="50" t="str">
        <f>IFERROR(IF(OR(BB3=الإستمارة!$B$12,BB3=الإستمارة!$B$13,BB3=الإستمارة!$B$14,BB3=الإستمارة!$B$15,BB3=الإستمارة!$B$16,BB3=الإستمارة!$B$17,BB3=الإستمارة!$B$18),VLOOKUP(BB3,الإستمارة!$B$12:$G$19,6,0),VLOOKUP(BB3,الإستمارة!$J$12:$O$19,6,0)),"")</f>
        <v/>
      </c>
      <c r="BC5" s="49" t="e">
        <f>'اختيار المقررات'!Q17</f>
        <v>#N/A</v>
      </c>
      <c r="BD5" s="50" t="str">
        <f>IFERROR(IF(OR(BD3=الإستمارة!$B$12,BD3=الإستمارة!$B$13,BD3=الإستمارة!$B$14,BD3=الإستمارة!$B$15,BD3=الإستمارة!$B$16,BD3=الإستمارة!$B$17,BD3=الإستمارة!$B$18),VLOOKUP(BD3,الإستمارة!$B$12:$G$19,6,0),VLOOKUP(BD3,الإستمارة!$J$12:$O$19,6,0)),"")</f>
        <v/>
      </c>
      <c r="BE5" s="49" t="e">
        <f>'اختيار المقررات'!Q18</f>
        <v>#N/A</v>
      </c>
      <c r="BF5" s="50" t="str">
        <f>IFERROR(IF(OR(BF3=الإستمارة!$B$12,BF3=الإستمارة!$B$13,BF3=الإستمارة!$B$14,BF3=الإستمارة!$B$15,BF3=الإستمارة!$B$16,BF3=الإستمارة!$B$17,BF3=الإستمارة!$B$18),VLOOKUP(BF3,الإستمارة!$B$12:$G$19,6,0),VLOOKUP(BF3,الإستمارة!$J$12:$O$19,6,0)),"")</f>
        <v/>
      </c>
      <c r="BG5" s="52" t="e">
        <f>'اختيار المقررات'!Q19</f>
        <v>#N/A</v>
      </c>
      <c r="BH5" s="50" t="str">
        <f>IFERROR(IF(OR(BH3=الإستمارة!$B$12,BH3=الإستمارة!$B$13,BH3=الإستمارة!$B$14,BH3=الإستمارة!$B$15,BH3=الإستمارة!$B$16,BH3=الإستمارة!$B$17,BH3=الإستمارة!$B$18),VLOOKUP(BH3,الإستمارة!$B$12:$G$19,6,0),VLOOKUP(BH3,الإستمارة!$J$12:$O$19,6,0)),"")</f>
        <v/>
      </c>
      <c r="BI5" s="49" t="e">
        <f>'اختيار المقررات'!Y8</f>
        <v>#N/A</v>
      </c>
      <c r="BJ5" s="50" t="str">
        <f>IFERROR(IF(OR(BJ3=الإستمارة!$B$12,BJ3=الإستمارة!$B$13,BJ3=الإستمارة!$B$14,BJ3=الإستمارة!$B$15,BJ3=الإستمارة!$B$16,BJ3=الإستمارة!$B$17,BJ3=الإستمارة!$B$18),VLOOKUP(BJ3,الإستمارة!$B$12:$G$19,6,0),VLOOKUP(BJ3,الإستمارة!$J$12:$O$19,6,0)),"")</f>
        <v/>
      </c>
      <c r="BK5" s="49" t="e">
        <f>'اختيار المقررات'!Y9</f>
        <v>#N/A</v>
      </c>
      <c r="BL5" s="50" t="str">
        <f>IFERROR(IF(OR(BL3=الإستمارة!$B$12,BL3=الإستمارة!$B$13,BL3=الإستمارة!$B$14,BL3=الإستمارة!$B$15,BL3=الإستمارة!$B$16,BL3=الإستمارة!$B$17,BL3=الإستمارة!$B$18),VLOOKUP(BL3,الإستمارة!$B$12:$G$19,6,0),VLOOKUP(BL3,الإستمارة!$J$12:$O$19,6,0)),"")</f>
        <v/>
      </c>
      <c r="BM5" s="49" t="e">
        <f>'اختيار المقررات'!Y10</f>
        <v>#N/A</v>
      </c>
      <c r="BN5" s="50" t="str">
        <f>IFERROR(IF(OR(BN3=الإستمارة!$B$12,BN3=الإستمارة!$B$13,BN3=الإستمارة!$B$14,BN3=الإستمارة!$B$15,BN3=الإستمارة!$B$16,BN3=الإستمارة!$B$17,BN3=الإستمارة!$B$18),VLOOKUP(BN3,الإستمارة!$B$12:$G$19,6,0),VLOOKUP(BN3,الإستمارة!$J$12:$O$19,6,0)),"")</f>
        <v/>
      </c>
      <c r="BO5" s="49" t="e">
        <f>'اختيار المقررات'!Y11</f>
        <v>#N/A</v>
      </c>
      <c r="BP5" s="50" t="str">
        <f>IFERROR(IF(OR(BP3=الإستمارة!$B$12,BP3=الإستمارة!$B$13,BP3=الإستمارة!$B$14,BP3=الإستمارة!$B$15,BP3=الإستمارة!$B$16,BP3=الإستمارة!$B$17,BP3=الإستمارة!$B$18),VLOOKUP(BP3,الإستمارة!$B$12:$G$19,6,0),VLOOKUP(BP3,الإستمارة!$J$12:$O$19,6,0)),"")</f>
        <v/>
      </c>
      <c r="BQ5" s="51" t="e">
        <f>'اختيار المقررات'!Y12</f>
        <v>#N/A</v>
      </c>
      <c r="BR5" s="50" t="str">
        <f>IFERROR(IF(OR(BR3=الإستمارة!$B$12,BR3=الإستمارة!$B$13,BR3=الإستمارة!$B$14,BR3=الإستمارة!$B$15,BR3=الإستمارة!$B$16,BR3=الإستمارة!$B$17,BR3=الإستمارة!$B$18),VLOOKUP(BR3,الإستمارة!$B$12:$G$19,6,0),VLOOKUP(BR3,الإستمارة!$J$12:$O$19,6,0)),"")</f>
        <v/>
      </c>
      <c r="BS5" s="49" t="e">
        <f>'اختيار المقررات'!AG8</f>
        <v>#N/A</v>
      </c>
      <c r="BT5" s="50" t="str">
        <f>IFERROR(IF(OR(BT3=الإستمارة!$B$12,BT3=الإستمارة!$B$13,BT3=الإستمارة!$B$14,BT3=الإستمارة!$B$15,BT3=الإستمارة!$B$16,BT3=الإستمارة!$B$17,BT3=الإستمارة!$B$18),VLOOKUP(BT3,الإستمارة!$B$12:$G$19,6,0),VLOOKUP(BT3,الإستمارة!$J$12:$O$19,6,0)),"")</f>
        <v/>
      </c>
      <c r="BU5" s="49" t="e">
        <f>'اختيار المقررات'!AG9</f>
        <v>#N/A</v>
      </c>
      <c r="BV5" s="50" t="str">
        <f>IFERROR(IF(OR(BV3=الإستمارة!$B$12,BV3=الإستمارة!$B$13,BV3=الإستمارة!$B$14,BV3=الإستمارة!$B$15,BV3=الإستمارة!$B$16,BV3=الإستمارة!$B$17,BV3=الإستمارة!$B$18),VLOOKUP(BV3,الإستمارة!$B$12:$G$19,6,0),VLOOKUP(BV3,الإستمارة!$J$12:$O$19,6,0)),"")</f>
        <v/>
      </c>
      <c r="BW5" s="49" t="e">
        <f>'اختيار المقررات'!AG10</f>
        <v>#N/A</v>
      </c>
      <c r="BX5" s="50" t="str">
        <f>IFERROR(IF(OR(BX3=الإستمارة!$B$12,BX3=الإستمارة!$B$13,BX3=الإستمارة!$B$14,BX3=الإستمارة!$B$15,BX3=الإستمارة!$B$16,BX3=الإستمارة!$B$17,BX3=الإستمارة!$B$18),VLOOKUP(BX3,الإستمارة!$B$12:$G$19,6,0),VLOOKUP(BX3,الإستمارة!$J$12:$O$19,6,0)),"")</f>
        <v/>
      </c>
      <c r="BY5" s="49" t="e">
        <f>'اختيار المقررات'!AG11</f>
        <v>#N/A</v>
      </c>
      <c r="BZ5" s="50" t="str">
        <f>IFERROR(IF(OR(BZ3=الإستمارة!$B$12,BZ3=الإستمارة!$B$13,BZ3=الإستمارة!$B$14,BZ3=الإستمارة!$B$15,BZ3=الإستمارة!$B$16,BZ3=الإستمارة!$B$17,BZ3=الإستمارة!$B$18),VLOOKUP(BZ3,الإستمارة!$B$12:$G$19,6,0),VLOOKUP(BZ3,الإستمارة!$J$12:$O$19,6,0)),"")</f>
        <v/>
      </c>
      <c r="CA5" s="49" t="e">
        <f>'اختيار المقررات'!AG12</f>
        <v>#N/A</v>
      </c>
      <c r="CB5" s="50" t="str">
        <f>IFERROR(IF(OR(CB3=الإستمارة!$B$12,CB3=الإستمارة!$B$13,CB3=الإستمارة!$B$14,CB3=الإستمارة!$B$15,CB3=الإستمارة!$B$16,CB3=الإستمارة!$B$17,CB3=الإستمارة!$B$18),VLOOKUP(CB3,الإستمارة!$B$12:$G$19,6,0),VLOOKUP(CB3,الإستمارة!$J$12:$O$19,6,0)),"")</f>
        <v/>
      </c>
      <c r="CC5" s="49" t="e">
        <f>'اختيار المقررات'!Y15</f>
        <v>#N/A</v>
      </c>
      <c r="CD5" s="50" t="str">
        <f>IFERROR(IF(OR(CD3=الإستمارة!$B$12,CD3=الإستمارة!$B$13,CD3=الإستمارة!$B$14,CD3=الإستمارة!$B$15,CD3=الإستمارة!$B$16,CD3=الإستمارة!$B$17,CD3=الإستمارة!$B$18),VLOOKUP(CD3,الإستمارة!$B$12:$G$19,6,0),VLOOKUP(CD3,الإستمارة!$J$12:$O$19,6,0)),"")</f>
        <v/>
      </c>
      <c r="CE5" s="49" t="e">
        <f>'اختيار المقررات'!Y16</f>
        <v>#N/A</v>
      </c>
      <c r="CF5" s="50" t="str">
        <f>IFERROR(IF(OR(CF3=الإستمارة!$B$12,CF3=الإستمارة!$B$13,CF3=الإستمارة!$B$14,CF3=الإستمارة!$B$15,CF3=الإستمارة!$B$16,CF3=الإستمارة!$B$17,CF3=الإستمارة!$B$18),VLOOKUP(CF3,الإستمارة!$B$12:$G$19,6,0),VLOOKUP(CF3,الإستمارة!$J$12:$O$19,6,0)),"")</f>
        <v/>
      </c>
      <c r="CG5" s="49" t="e">
        <f>'اختيار المقررات'!Y17</f>
        <v>#N/A</v>
      </c>
      <c r="CH5" s="50" t="str">
        <f>IFERROR(IF(OR(CH3=الإستمارة!$B$12,CH3=الإستمارة!$B$13,CH3=الإستمارة!$B$14,CH3=الإستمارة!$B$15,CH3=الإستمارة!$B$16,CH3=الإستمارة!$B$17,CH3=الإستمارة!$B$18),VLOOKUP(CH3,الإستمارة!$B$12:$G$19,6,0),VLOOKUP(CH3,الإستمارة!$J$12:$O$19,6,0)),"")</f>
        <v/>
      </c>
      <c r="CI5" s="49" t="e">
        <f>'اختيار المقررات'!Y18</f>
        <v>#N/A</v>
      </c>
      <c r="CJ5" s="50" t="str">
        <f>IFERROR(IF(OR(CJ3=الإستمارة!$B$12,CJ3=الإستمارة!$B$13,CJ3=الإستمارة!$B$14,CJ3=الإستمارة!$B$15,CJ3=الإستمارة!$B$16,CJ3=الإستمارة!$B$17,CJ3=الإستمارة!$B$18),VLOOKUP(CJ3,الإستمارة!$B$12:$G$19,6,0),VLOOKUP(CJ3,الإستمارة!$J$12:$O$19,6,0)),"")</f>
        <v/>
      </c>
      <c r="CK5" s="52" t="e">
        <f>'اختيار المقررات'!Y19</f>
        <v>#N/A</v>
      </c>
      <c r="CL5" s="50" t="str">
        <f>IFERROR(IF(OR(CL3=الإستمارة!$B$12,CL3=الإستمارة!$B$13,CL3=الإستمارة!$B$14,CL3=الإستمارة!$B$15,CL3=الإستمارة!$B$16,CL3=الإستمارة!$B$17,CL3=الإستمارة!$B$18),VLOOKUP(CL3,الإستمارة!$B$12:$G$19,6,0),VLOOKUP(CL3,الإستمارة!$J$12:$O$19,6,0)),"")</f>
        <v/>
      </c>
      <c r="CM5" s="49" t="e">
        <f>'اختيار المقررات'!AG15</f>
        <v>#N/A</v>
      </c>
      <c r="CN5" s="50" t="str">
        <f>IFERROR(IF(OR(CN3=الإستمارة!$B$12,CN3=الإستمارة!$B$13,CN3=الإستمارة!$B$14,CN3=الإستمارة!$B$15,CN3=الإستمارة!$B$16,CN3=الإستمارة!$B$17,CN3=الإستمارة!$B$18),VLOOKUP(CN3,الإستمارة!$B$12:$G$19,6,0),VLOOKUP(CN3,الإستمارة!$J$12:$O$19,6,0)),"")</f>
        <v/>
      </c>
      <c r="CO5" s="49" t="e">
        <f>'اختيار المقررات'!AG16</f>
        <v>#N/A</v>
      </c>
      <c r="CP5" s="50" t="str">
        <f>IFERROR(IF(OR(CP3=الإستمارة!$B$12,CP3=الإستمارة!$B$13,CP3=الإستمارة!$B$14,CP3=الإستمارة!$B$15,CP3=الإستمارة!$B$16,CP3=الإستمارة!$B$17,CP3=الإستمارة!$B$18),VLOOKUP(CP3,الإستمارة!$B$12:$G$19,6,0),VLOOKUP(CP3,الإستمارة!$J$12:$O$19,6,0)),"")</f>
        <v/>
      </c>
      <c r="CQ5" s="49" t="e">
        <f>'اختيار المقررات'!AG17</f>
        <v>#N/A</v>
      </c>
      <c r="CR5" s="50" t="str">
        <f>IFERROR(IF(OR(CR3=الإستمارة!$B$12,CR3=الإستمارة!$B$13,CR3=الإستمارة!$B$14,CR3=الإستمارة!$B$15,CR3=الإستمارة!$B$16,CR3=الإستمارة!$B$17,CR3=الإستمارة!$B$18),VLOOKUP(CR3,الإستمارة!$B$12:$G$19,6,0),VLOOKUP(CR3,الإستمارة!$J$12:$O$19,6,0)),"")</f>
        <v/>
      </c>
      <c r="CS5" s="49" t="e">
        <f>'اختيار المقررات'!AG18</f>
        <v>#N/A</v>
      </c>
      <c r="CT5" s="50" t="str">
        <f>IFERROR(IF(OR(CT3=الإستمارة!$B$12,CT3=الإستمارة!$B$13,CT3=الإستمارة!$B$14,CT3=الإستمارة!$B$15,CT3=الإستمارة!$B$16,CT3=الإستمارة!$B$17,CT3=الإستمارة!$B$18),VLOOKUP(CT3,الإستمارة!$B$12:$G$19,6,0),VLOOKUP(CT3,الإستمارة!$J$12:$O$19,6,0)),"")</f>
        <v/>
      </c>
      <c r="CU5" s="52" t="e">
        <f>'اختيار المقررات'!AG19</f>
        <v>#N/A</v>
      </c>
      <c r="CV5" s="87">
        <f>'اختيار المقررات'!Q5</f>
        <v>0</v>
      </c>
      <c r="CW5" s="250">
        <f>'اختيار المقررات'!W5</f>
        <v>0</v>
      </c>
      <c r="CX5" s="87" t="e">
        <f>'اختيار المقررات'!AB5</f>
        <v>#N/A</v>
      </c>
      <c r="CY5" s="251" t="e">
        <f>'اختيار المقررات'!AE5</f>
        <v>#N/A</v>
      </c>
      <c r="CZ5" s="88" t="e">
        <f>'اختيار المقررات'!AI5</f>
        <v>#N/A</v>
      </c>
      <c r="DA5" s="170" t="e">
        <f>'اختيار المقررات'!E5</f>
        <v>#N/A</v>
      </c>
      <c r="DB5" s="171">
        <f>'اختيار المقررات'!L5</f>
        <v>0</v>
      </c>
      <c r="DC5" s="171">
        <f>'اختيار المقررات'!W25</f>
        <v>0</v>
      </c>
      <c r="DD5" s="171">
        <f>'اختيار المقررات'!AE25</f>
        <v>900</v>
      </c>
      <c r="DE5" s="171" t="e">
        <f>'اختيار المقررات'!N25</f>
        <v>#N/A</v>
      </c>
      <c r="DF5" s="89" t="e">
        <f>'اختيار المقررات'!N26</f>
        <v>#N/A</v>
      </c>
      <c r="DG5" s="87" t="str">
        <f>'اختيار المقررات'!N27</f>
        <v>لا</v>
      </c>
      <c r="DH5" s="90" t="e">
        <f>'اختيار المقررات'!W26</f>
        <v>#N/A</v>
      </c>
      <c r="DI5" s="91" t="e">
        <f>'اختيار المقررات'!AE26</f>
        <v>#N/A</v>
      </c>
      <c r="DJ5" s="92">
        <f>'اختيار المقررات'!Q28</f>
        <v>0</v>
      </c>
      <c r="DK5" s="93">
        <f>'اختيار المقررات'!Y28</f>
        <v>0</v>
      </c>
      <c r="DL5" s="93">
        <f>'اختيار المقررات'!AE28</f>
        <v>0</v>
      </c>
      <c r="DM5" s="93">
        <f>DJ5+DK5+DL5</f>
        <v>0</v>
      </c>
      <c r="DN5" s="94">
        <f>'اختيار المقررات'!AB2</f>
        <v>0</v>
      </c>
      <c r="DO5" s="94">
        <f>'اختيار المقررات'!W2</f>
        <v>0</v>
      </c>
      <c r="DP5" s="94">
        <f>'اختيار المقررات'!Q2</f>
        <v>0</v>
      </c>
      <c r="DQ5" s="94">
        <f>'اختيار المقررات'!L2</f>
        <v>0</v>
      </c>
    </row>
  </sheetData>
  <sheetProtection password="BE64" sheet="1" objects="1" scenarios="1"/>
  <mergeCells count="92">
    <mergeCell ref="DN3:DN4"/>
    <mergeCell ref="DO3:DO4"/>
    <mergeCell ref="DP3:DP4"/>
    <mergeCell ref="DQ3:DQ4"/>
    <mergeCell ref="CL2:CU2"/>
    <mergeCell ref="CL3:CM3"/>
    <mergeCell ref="CN3:CO3"/>
    <mergeCell ref="CW3:CW4"/>
    <mergeCell ref="CV3:CV4"/>
    <mergeCell ref="DD3:DD4"/>
    <mergeCell ref="DL3:DL4"/>
    <mergeCell ref="DJ3:DJ4"/>
    <mergeCell ref="DJ1:DL2"/>
    <mergeCell ref="DK3:DK4"/>
    <mergeCell ref="DM3:DM4"/>
    <mergeCell ref="CB1:CU1"/>
    <mergeCell ref="BH2:BQ2"/>
    <mergeCell ref="BZ3:CA3"/>
    <mergeCell ref="CD3:CE3"/>
    <mergeCell ref="CH3:CI3"/>
    <mergeCell ref="BT3:BU3"/>
    <mergeCell ref="BV3:BW3"/>
    <mergeCell ref="CB3:CC3"/>
    <mergeCell ref="BR2:CA2"/>
    <mergeCell ref="BP3:BQ3"/>
    <mergeCell ref="BR3:BS3"/>
    <mergeCell ref="BH3:BI3"/>
    <mergeCell ref="BJ3:BK3"/>
    <mergeCell ref="BL3:BM3"/>
    <mergeCell ref="K1:K4"/>
    <mergeCell ref="T1:AM1"/>
    <mergeCell ref="Z3:AA3"/>
    <mergeCell ref="AB3:AC3"/>
    <mergeCell ref="AD3:AE3"/>
    <mergeCell ref="AJ3:AK3"/>
    <mergeCell ref="AL3:AM3"/>
    <mergeCell ref="BH1:CA1"/>
    <mergeCell ref="AD2:AM2"/>
    <mergeCell ref="BX3:BY3"/>
    <mergeCell ref="L1:L4"/>
    <mergeCell ref="BN3:BO3"/>
    <mergeCell ref="AF3:AG3"/>
    <mergeCell ref="AH3:AI3"/>
    <mergeCell ref="Q3:Q4"/>
    <mergeCell ref="M1:M4"/>
    <mergeCell ref="N1:N4"/>
    <mergeCell ref="O1:O4"/>
    <mergeCell ref="R3:R4"/>
    <mergeCell ref="X3:Y3"/>
    <mergeCell ref="AX3:AY3"/>
    <mergeCell ref="AN3:AO3"/>
    <mergeCell ref="AP3:AQ3"/>
    <mergeCell ref="A1:A2"/>
    <mergeCell ref="AT3:AU3"/>
    <mergeCell ref="AV3:AW3"/>
    <mergeCell ref="AZ3:BA3"/>
    <mergeCell ref="BD3:BE3"/>
    <mergeCell ref="AN2:AW2"/>
    <mergeCell ref="AX2:BG2"/>
    <mergeCell ref="C1:J2"/>
    <mergeCell ref="B1:B2"/>
    <mergeCell ref="AN1:BG1"/>
    <mergeCell ref="P1:R2"/>
    <mergeCell ref="T2:AC2"/>
    <mergeCell ref="P3:P4"/>
    <mergeCell ref="S1:S4"/>
    <mergeCell ref="T3:U3"/>
    <mergeCell ref="V3:W3"/>
    <mergeCell ref="AR3:AS3"/>
    <mergeCell ref="BF3:BG3"/>
    <mergeCell ref="BB3:BC3"/>
    <mergeCell ref="CT3:CU3"/>
    <mergeCell ref="DG3:DG4"/>
    <mergeCell ref="CZ3:CZ4"/>
    <mergeCell ref="DF3:DF4"/>
    <mergeCell ref="CP3:CQ3"/>
    <mergeCell ref="CR3:CS3"/>
    <mergeCell ref="CJ3:CK3"/>
    <mergeCell ref="CX1:CZ2"/>
    <mergeCell ref="CV1:CW2"/>
    <mergeCell ref="CB2:CK2"/>
    <mergeCell ref="CF3:CG3"/>
    <mergeCell ref="DE1:DI2"/>
    <mergeCell ref="DE3:DE4"/>
    <mergeCell ref="DC3:DC4"/>
    <mergeCell ref="CY3:CY4"/>
    <mergeCell ref="CX3:CX4"/>
    <mergeCell ref="DA1:DB2"/>
    <mergeCell ref="DA3:DA4"/>
    <mergeCell ref="DB3:DB4"/>
    <mergeCell ref="DI3:DI4"/>
    <mergeCell ref="DH3:DH4"/>
  </mergeCells>
  <hyperlinks>
    <hyperlink ref="B1:B2" r:id="rId1" location="'السجل العام'!A1" display="سجل المسجلين دراسات دوليه ودبلوماسيه.xlsm - 'السجل العام'!A1"/>
  </hyperlinks>
  <pageMargins left="0.7" right="0.7" top="0.75" bottom="0.75" header="0.3" footer="0.3"/>
  <pageSetup orientation="portrait" r:id="rId2"/>
</worksheet>
</file>

<file path=xl/worksheets/sheet7.xml><?xml version="1.0" encoding="utf-8"?>
<worksheet xmlns="http://schemas.openxmlformats.org/spreadsheetml/2006/main" xmlns:r="http://schemas.openxmlformats.org/officeDocument/2006/relationships">
  <sheetPr codeName="ورقة5"/>
  <dimension ref="A1:U1568"/>
  <sheetViews>
    <sheetView rightToLeft="1" workbookViewId="0">
      <selection activeCell="D23" sqref="D23"/>
    </sheetView>
  </sheetViews>
  <sheetFormatPr defaultColWidth="9" defaultRowHeight="14.25"/>
  <cols>
    <col min="1" max="1" width="17.75" style="252" bestFit="1" customWidth="1"/>
    <col min="2" max="2" width="20.75" style="252" bestFit="1" customWidth="1"/>
    <col min="3" max="3" width="12.125" style="252" bestFit="1" customWidth="1"/>
    <col min="4" max="4" width="19" style="252" bestFit="1" customWidth="1"/>
    <col min="5" max="5" width="5" style="252" customWidth="1"/>
    <col min="6" max="6" width="8.125" style="252" customWidth="1"/>
    <col min="7" max="7" width="17.625" style="252" customWidth="1"/>
    <col min="8" max="8" width="15.625" style="252" bestFit="1" customWidth="1"/>
    <col min="9" max="9" width="8.375" style="252" customWidth="1"/>
    <col min="10" max="10" width="11.875" style="252" customWidth="1"/>
    <col min="11" max="11" width="12.375" style="252" customWidth="1"/>
    <col min="12" max="12" width="14.375" style="252" customWidth="1"/>
    <col min="13" max="13" width="10.25" style="252" bestFit="1" customWidth="1"/>
    <col min="14" max="14" width="26.125" style="252" bestFit="1" customWidth="1"/>
    <col min="15" max="15" width="22.75" style="252" bestFit="1" customWidth="1"/>
    <col min="16" max="16" width="9" style="252"/>
    <col min="17" max="17" width="10.375" style="252" bestFit="1" customWidth="1"/>
    <col min="18" max="18" width="11" style="252" bestFit="1" customWidth="1"/>
    <col min="19" max="16384" width="9" style="252"/>
  </cols>
  <sheetData>
    <row r="1" spans="1:21">
      <c r="A1" s="252" t="s">
        <v>63</v>
      </c>
      <c r="B1" s="252" t="s">
        <v>71</v>
      </c>
      <c r="C1" s="252" t="s">
        <v>64</v>
      </c>
      <c r="D1" s="252" t="s">
        <v>65</v>
      </c>
      <c r="E1" s="252" t="s">
        <v>13</v>
      </c>
      <c r="F1" s="252" t="s">
        <v>66</v>
      </c>
      <c r="G1" s="252" t="s">
        <v>8</v>
      </c>
      <c r="H1" s="252" t="s">
        <v>12</v>
      </c>
      <c r="I1" s="252" t="s">
        <v>11</v>
      </c>
      <c r="J1" s="252" t="s">
        <v>14</v>
      </c>
      <c r="K1" s="252" t="s">
        <v>68</v>
      </c>
      <c r="L1" s="252" t="s">
        <v>69</v>
      </c>
      <c r="M1" s="252" t="s">
        <v>72</v>
      </c>
      <c r="N1" s="252" t="s">
        <v>73</v>
      </c>
      <c r="O1" s="252" t="s">
        <v>74</v>
      </c>
      <c r="P1" s="252" t="s">
        <v>17</v>
      </c>
      <c r="Q1" s="252" t="s">
        <v>75</v>
      </c>
      <c r="R1" s="252" t="s">
        <v>76</v>
      </c>
      <c r="S1" s="252" t="s">
        <v>77</v>
      </c>
      <c r="T1" s="252" t="s">
        <v>78</v>
      </c>
      <c r="U1" s="252" t="s">
        <v>58</v>
      </c>
    </row>
    <row r="2" spans="1:21">
      <c r="A2" s="252">
        <v>213118</v>
      </c>
      <c r="B2" s="252" t="s">
        <v>1639</v>
      </c>
      <c r="C2" s="252" t="s">
        <v>86</v>
      </c>
      <c r="D2" s="252" t="s">
        <v>387</v>
      </c>
      <c r="E2" s="252" t="s">
        <v>833</v>
      </c>
      <c r="F2" s="252">
        <v>36161</v>
      </c>
      <c r="G2" s="252" t="s">
        <v>2186</v>
      </c>
      <c r="H2" s="252" t="s">
        <v>834</v>
      </c>
      <c r="I2" s="252" t="s">
        <v>81</v>
      </c>
      <c r="J2" s="252" t="s">
        <v>2290</v>
      </c>
      <c r="K2" s="252">
        <v>2016</v>
      </c>
      <c r="L2" s="252" t="s">
        <v>806</v>
      </c>
      <c r="M2" s="252" t="s">
        <v>819</v>
      </c>
    </row>
    <row r="3" spans="1:21">
      <c r="A3" s="252">
        <v>209716</v>
      </c>
      <c r="B3" s="252" t="s">
        <v>912</v>
      </c>
      <c r="C3" s="252" t="s">
        <v>132</v>
      </c>
      <c r="D3" s="252" t="s">
        <v>427</v>
      </c>
      <c r="E3" s="252" t="s">
        <v>832</v>
      </c>
      <c r="F3" s="252">
        <v>34335</v>
      </c>
      <c r="H3" s="252" t="s">
        <v>834</v>
      </c>
      <c r="I3" s="252" t="s">
        <v>81</v>
      </c>
      <c r="M3" s="252" t="s">
        <v>783</v>
      </c>
    </row>
    <row r="4" spans="1:21">
      <c r="A4" s="252">
        <v>208822</v>
      </c>
      <c r="B4" s="252" t="s">
        <v>1770</v>
      </c>
      <c r="C4" s="252" t="s">
        <v>273</v>
      </c>
      <c r="D4" s="252" t="s">
        <v>408</v>
      </c>
      <c r="E4" s="252" t="s">
        <v>832</v>
      </c>
      <c r="F4" s="252">
        <v>30682</v>
      </c>
      <c r="G4" s="252" t="s">
        <v>826</v>
      </c>
      <c r="H4" s="252" t="s">
        <v>834</v>
      </c>
      <c r="I4" s="252" t="s">
        <v>81</v>
      </c>
      <c r="J4" s="252" t="s">
        <v>2290</v>
      </c>
      <c r="K4" s="252" t="s">
        <v>2302</v>
      </c>
      <c r="L4" s="252" t="s">
        <v>826</v>
      </c>
      <c r="M4" s="252" t="s">
        <v>826</v>
      </c>
    </row>
    <row r="5" spans="1:21">
      <c r="A5" s="252">
        <v>212118</v>
      </c>
      <c r="B5" s="252" t="s">
        <v>896</v>
      </c>
      <c r="C5" s="252" t="s">
        <v>86</v>
      </c>
      <c r="D5" s="252" t="s">
        <v>393</v>
      </c>
      <c r="E5" s="252" t="s">
        <v>833</v>
      </c>
      <c r="F5" s="252">
        <v>36136</v>
      </c>
      <c r="G5" s="252" t="s">
        <v>804</v>
      </c>
      <c r="H5" s="252" t="s">
        <v>834</v>
      </c>
      <c r="I5" s="252" t="s">
        <v>81</v>
      </c>
      <c r="J5" s="252" t="s">
        <v>2290</v>
      </c>
      <c r="K5" s="252">
        <v>2016</v>
      </c>
      <c r="L5" s="252" t="s">
        <v>804</v>
      </c>
      <c r="M5" s="252" t="s">
        <v>804</v>
      </c>
    </row>
    <row r="6" spans="1:21">
      <c r="A6" s="252">
        <v>212122</v>
      </c>
      <c r="B6" s="252" t="s">
        <v>1089</v>
      </c>
      <c r="C6" s="252" t="s">
        <v>275</v>
      </c>
      <c r="D6" s="252" t="s">
        <v>481</v>
      </c>
      <c r="E6" s="252" t="s">
        <v>832</v>
      </c>
      <c r="F6" s="252">
        <v>35168</v>
      </c>
      <c r="G6" s="252" t="s">
        <v>804</v>
      </c>
      <c r="H6" s="252" t="s">
        <v>834</v>
      </c>
      <c r="I6" s="252" t="s">
        <v>81</v>
      </c>
      <c r="J6" s="252" t="s">
        <v>2290</v>
      </c>
      <c r="K6" s="252">
        <v>2014</v>
      </c>
      <c r="L6" s="252" t="s">
        <v>2291</v>
      </c>
      <c r="M6" s="252" t="s">
        <v>804</v>
      </c>
    </row>
    <row r="7" spans="1:21">
      <c r="A7" s="252">
        <v>213134</v>
      </c>
      <c r="B7" s="252" t="s">
        <v>732</v>
      </c>
      <c r="C7" s="252" t="s">
        <v>91</v>
      </c>
      <c r="D7" s="252" t="s">
        <v>390</v>
      </c>
      <c r="E7" s="252" t="s">
        <v>832</v>
      </c>
      <c r="F7" s="252">
        <v>36074</v>
      </c>
      <c r="G7" s="252" t="s">
        <v>2042</v>
      </c>
      <c r="H7" s="252" t="s">
        <v>834</v>
      </c>
      <c r="I7" s="252" t="s">
        <v>81</v>
      </c>
      <c r="J7" s="252" t="s">
        <v>805</v>
      </c>
      <c r="L7" s="252" t="s">
        <v>826</v>
      </c>
      <c r="M7" s="252" t="s">
        <v>826</v>
      </c>
    </row>
    <row r="8" spans="1:21">
      <c r="A8" s="252">
        <v>214655</v>
      </c>
      <c r="B8" s="252" t="s">
        <v>1489</v>
      </c>
      <c r="C8" s="252" t="s">
        <v>86</v>
      </c>
      <c r="D8" s="252" t="s">
        <v>748</v>
      </c>
      <c r="E8" s="252" t="s">
        <v>832</v>
      </c>
      <c r="F8" s="252">
        <v>32046</v>
      </c>
      <c r="G8" s="252" t="s">
        <v>2135</v>
      </c>
      <c r="H8" s="252" t="s">
        <v>834</v>
      </c>
      <c r="I8" s="252" t="s">
        <v>182</v>
      </c>
      <c r="J8" s="252" t="s">
        <v>805</v>
      </c>
      <c r="K8" s="252">
        <v>2005</v>
      </c>
      <c r="L8" s="252" t="s">
        <v>2136</v>
      </c>
      <c r="M8" s="252" t="s">
        <v>815</v>
      </c>
    </row>
    <row r="9" spans="1:21">
      <c r="A9" s="252">
        <v>213114</v>
      </c>
      <c r="B9" s="252" t="s">
        <v>1355</v>
      </c>
      <c r="C9" s="252" t="s">
        <v>169</v>
      </c>
      <c r="D9" s="252" t="s">
        <v>1356</v>
      </c>
      <c r="E9" s="252" t="s">
        <v>832</v>
      </c>
      <c r="F9" s="252">
        <v>34859</v>
      </c>
      <c r="G9" s="252" t="s">
        <v>2078</v>
      </c>
      <c r="H9" s="252" t="s">
        <v>834</v>
      </c>
      <c r="I9" s="252" t="s">
        <v>81</v>
      </c>
      <c r="J9" s="252" t="s">
        <v>2290</v>
      </c>
      <c r="K9" s="252">
        <v>2016</v>
      </c>
      <c r="L9" s="252" t="s">
        <v>2291</v>
      </c>
      <c r="M9" s="252" t="s">
        <v>806</v>
      </c>
    </row>
    <row r="10" spans="1:21">
      <c r="A10" s="252">
        <v>213137</v>
      </c>
      <c r="B10" s="252" t="s">
        <v>977</v>
      </c>
      <c r="C10" s="252" t="s">
        <v>978</v>
      </c>
      <c r="D10" s="252" t="s">
        <v>388</v>
      </c>
      <c r="E10" s="252" t="s">
        <v>832</v>
      </c>
      <c r="F10" s="252">
        <v>34928</v>
      </c>
      <c r="G10" s="252" t="s">
        <v>804</v>
      </c>
      <c r="H10" s="252" t="s">
        <v>834</v>
      </c>
      <c r="I10" s="252" t="s">
        <v>81</v>
      </c>
      <c r="J10" s="252" t="s">
        <v>2290</v>
      </c>
      <c r="K10" s="252">
        <v>2014</v>
      </c>
      <c r="L10" s="252" t="s">
        <v>804</v>
      </c>
      <c r="M10" s="252" t="s">
        <v>804</v>
      </c>
    </row>
    <row r="11" spans="1:21">
      <c r="A11" s="252">
        <v>213142</v>
      </c>
      <c r="B11" s="252" t="s">
        <v>1180</v>
      </c>
      <c r="C11" s="252" t="s">
        <v>86</v>
      </c>
      <c r="D11" s="252" t="s">
        <v>733</v>
      </c>
      <c r="E11" s="252" t="s">
        <v>832</v>
      </c>
      <c r="F11" s="252">
        <v>35907</v>
      </c>
      <c r="G11" s="252" t="s">
        <v>804</v>
      </c>
      <c r="H11" s="252" t="s">
        <v>834</v>
      </c>
      <c r="I11" s="252" t="s">
        <v>81</v>
      </c>
      <c r="J11" s="252" t="s">
        <v>2290</v>
      </c>
      <c r="K11" s="252">
        <v>2016</v>
      </c>
      <c r="L11" s="252" t="s">
        <v>804</v>
      </c>
      <c r="M11" s="252" t="s">
        <v>804</v>
      </c>
    </row>
    <row r="12" spans="1:21">
      <c r="A12" s="252">
        <v>213145</v>
      </c>
      <c r="B12" s="252" t="s">
        <v>1068</v>
      </c>
      <c r="C12" s="252" t="s">
        <v>1069</v>
      </c>
      <c r="D12" s="252" t="s">
        <v>593</v>
      </c>
      <c r="E12" s="252" t="s">
        <v>832</v>
      </c>
      <c r="F12" s="252">
        <v>35641</v>
      </c>
      <c r="G12" s="252" t="s">
        <v>804</v>
      </c>
      <c r="H12" s="252" t="s">
        <v>834</v>
      </c>
      <c r="I12" s="252" t="s">
        <v>81</v>
      </c>
      <c r="J12" s="252" t="s">
        <v>2290</v>
      </c>
      <c r="K12" s="252">
        <v>2016</v>
      </c>
      <c r="L12" s="252" t="s">
        <v>804</v>
      </c>
      <c r="M12" s="252" t="s">
        <v>804</v>
      </c>
    </row>
    <row r="13" spans="1:21">
      <c r="A13" s="252">
        <v>213152</v>
      </c>
      <c r="B13" s="252" t="s">
        <v>937</v>
      </c>
      <c r="C13" s="252" t="s">
        <v>186</v>
      </c>
      <c r="D13" s="252" t="s">
        <v>630</v>
      </c>
      <c r="E13" s="252" t="s">
        <v>832</v>
      </c>
      <c r="F13" s="252">
        <v>35646</v>
      </c>
      <c r="G13" s="252" t="s">
        <v>804</v>
      </c>
      <c r="H13" s="252" t="s">
        <v>834</v>
      </c>
      <c r="I13" s="252" t="s">
        <v>81</v>
      </c>
      <c r="J13" s="252" t="s">
        <v>805</v>
      </c>
      <c r="K13" s="252">
        <v>2015</v>
      </c>
      <c r="L13" s="252" t="s">
        <v>2291</v>
      </c>
      <c r="M13" s="252" t="s">
        <v>804</v>
      </c>
    </row>
    <row r="14" spans="1:21">
      <c r="A14" s="252">
        <v>214661</v>
      </c>
      <c r="B14" s="252" t="s">
        <v>886</v>
      </c>
      <c r="C14" s="252" t="s">
        <v>255</v>
      </c>
      <c r="D14" s="252" t="s">
        <v>449</v>
      </c>
      <c r="E14" s="252" t="s">
        <v>832</v>
      </c>
      <c r="F14" s="252">
        <v>35390</v>
      </c>
      <c r="G14" s="252" t="s">
        <v>2012</v>
      </c>
      <c r="H14" s="252" t="s">
        <v>2286</v>
      </c>
      <c r="I14" s="252" t="s">
        <v>182</v>
      </c>
      <c r="J14" s="252" t="s">
        <v>805</v>
      </c>
      <c r="K14" s="252">
        <v>2014</v>
      </c>
      <c r="L14" s="252" t="s">
        <v>804</v>
      </c>
      <c r="M14" s="252" t="s">
        <v>783</v>
      </c>
    </row>
    <row r="15" spans="1:21">
      <c r="A15" s="252">
        <v>213154</v>
      </c>
      <c r="B15" s="252" t="s">
        <v>1202</v>
      </c>
      <c r="C15" s="252" t="s">
        <v>189</v>
      </c>
      <c r="D15" s="252" t="s">
        <v>599</v>
      </c>
      <c r="E15" s="252" t="s">
        <v>832</v>
      </c>
      <c r="F15" s="252">
        <v>35566</v>
      </c>
      <c r="G15" s="252" t="s">
        <v>813</v>
      </c>
      <c r="H15" s="252" t="s">
        <v>834</v>
      </c>
      <c r="I15" s="252" t="s">
        <v>81</v>
      </c>
      <c r="J15" s="252" t="s">
        <v>805</v>
      </c>
      <c r="K15" s="252">
        <v>2016</v>
      </c>
      <c r="L15" s="252" t="s">
        <v>818</v>
      </c>
      <c r="M15" s="252" t="s">
        <v>813</v>
      </c>
    </row>
    <row r="16" spans="1:21">
      <c r="A16" s="252">
        <v>212133</v>
      </c>
      <c r="B16" s="252" t="s">
        <v>1985</v>
      </c>
      <c r="C16" s="252" t="s">
        <v>624</v>
      </c>
      <c r="D16" s="252" t="s">
        <v>457</v>
      </c>
      <c r="E16" s="252" t="s">
        <v>832</v>
      </c>
      <c r="F16" s="252">
        <v>35563</v>
      </c>
      <c r="G16" s="252" t="s">
        <v>2114</v>
      </c>
      <c r="H16" s="252" t="s">
        <v>2284</v>
      </c>
      <c r="I16" s="252" t="s">
        <v>81</v>
      </c>
      <c r="J16" s="252" t="s">
        <v>2290</v>
      </c>
      <c r="K16" s="252">
        <v>2016</v>
      </c>
      <c r="L16" s="252" t="s">
        <v>804</v>
      </c>
      <c r="M16" s="252" t="s">
        <v>783</v>
      </c>
    </row>
    <row r="17" spans="1:18">
      <c r="A17" s="252">
        <v>210774</v>
      </c>
      <c r="B17" s="252" t="s">
        <v>905</v>
      </c>
      <c r="C17" s="252" t="s">
        <v>185</v>
      </c>
      <c r="D17" s="252" t="s">
        <v>521</v>
      </c>
      <c r="E17" s="252" t="s">
        <v>833</v>
      </c>
      <c r="F17" s="252">
        <v>34335</v>
      </c>
      <c r="G17" s="252" t="s">
        <v>804</v>
      </c>
      <c r="H17" s="252" t="s">
        <v>834</v>
      </c>
      <c r="I17" s="252" t="s">
        <v>81</v>
      </c>
      <c r="J17" s="252" t="s">
        <v>2290</v>
      </c>
      <c r="K17" s="252">
        <v>2014</v>
      </c>
      <c r="L17" s="252" t="s">
        <v>804</v>
      </c>
      <c r="M17" s="252" t="s">
        <v>804</v>
      </c>
    </row>
    <row r="18" spans="1:18">
      <c r="A18" s="252">
        <v>212135</v>
      </c>
      <c r="B18" s="252" t="s">
        <v>1361</v>
      </c>
      <c r="C18" s="252" t="s">
        <v>217</v>
      </c>
      <c r="D18" s="252" t="s">
        <v>427</v>
      </c>
      <c r="E18" s="252" t="s">
        <v>832</v>
      </c>
      <c r="F18" s="252">
        <v>35983</v>
      </c>
      <c r="G18" s="252" t="s">
        <v>2099</v>
      </c>
      <c r="H18" s="252" t="s">
        <v>834</v>
      </c>
      <c r="I18" s="252" t="s">
        <v>81</v>
      </c>
      <c r="J18" s="252" t="s">
        <v>2290</v>
      </c>
      <c r="K18" s="252">
        <v>2017</v>
      </c>
      <c r="L18" s="252" t="s">
        <v>2292</v>
      </c>
      <c r="M18" s="252" t="s">
        <v>806</v>
      </c>
    </row>
    <row r="19" spans="1:18">
      <c r="A19" s="252">
        <v>214667</v>
      </c>
      <c r="B19" s="252" t="s">
        <v>786</v>
      </c>
      <c r="C19" s="252" t="s">
        <v>79</v>
      </c>
      <c r="D19" s="252" t="s">
        <v>476</v>
      </c>
      <c r="E19" s="252" t="s">
        <v>832</v>
      </c>
      <c r="F19" s="252">
        <v>36161</v>
      </c>
      <c r="G19" s="252" t="s">
        <v>804</v>
      </c>
      <c r="H19" s="252" t="s">
        <v>834</v>
      </c>
      <c r="I19" s="252" t="s">
        <v>182</v>
      </c>
      <c r="J19" s="252" t="s">
        <v>805</v>
      </c>
      <c r="K19" s="252">
        <v>2016</v>
      </c>
      <c r="L19" s="252" t="s">
        <v>2291</v>
      </c>
      <c r="M19" s="252" t="s">
        <v>813</v>
      </c>
    </row>
    <row r="20" spans="1:18">
      <c r="A20" s="252">
        <v>212141</v>
      </c>
      <c r="B20" s="252" t="s">
        <v>920</v>
      </c>
      <c r="C20" s="252" t="s">
        <v>255</v>
      </c>
      <c r="D20" s="252" t="s">
        <v>415</v>
      </c>
      <c r="E20" s="252" t="s">
        <v>832</v>
      </c>
      <c r="F20" s="252">
        <v>35796</v>
      </c>
      <c r="G20" s="252" t="s">
        <v>804</v>
      </c>
      <c r="H20" s="252" t="s">
        <v>834</v>
      </c>
      <c r="I20" s="252" t="s">
        <v>81</v>
      </c>
      <c r="J20" s="252" t="s">
        <v>2290</v>
      </c>
      <c r="K20" s="252">
        <v>2016</v>
      </c>
      <c r="L20" s="252" t="s">
        <v>804</v>
      </c>
      <c r="M20" s="252" t="s">
        <v>804</v>
      </c>
    </row>
    <row r="21" spans="1:18">
      <c r="A21" s="252">
        <v>212144</v>
      </c>
      <c r="B21" s="252" t="s">
        <v>1340</v>
      </c>
      <c r="C21" s="252" t="s">
        <v>86</v>
      </c>
      <c r="D21" s="252" t="s">
        <v>440</v>
      </c>
      <c r="E21" s="252" t="s">
        <v>832</v>
      </c>
      <c r="F21" s="252">
        <v>35854</v>
      </c>
      <c r="G21" s="252" t="s">
        <v>804</v>
      </c>
      <c r="H21" s="252" t="s">
        <v>834</v>
      </c>
      <c r="I21" s="252" t="s">
        <v>81</v>
      </c>
      <c r="J21" s="252" t="s">
        <v>2290</v>
      </c>
      <c r="K21" s="252">
        <v>2016</v>
      </c>
      <c r="L21" s="252" t="s">
        <v>806</v>
      </c>
      <c r="M21" s="252" t="s">
        <v>806</v>
      </c>
    </row>
    <row r="22" spans="1:18">
      <c r="A22" s="252">
        <v>213170</v>
      </c>
      <c r="B22" s="252" t="s">
        <v>1443</v>
      </c>
      <c r="C22" s="252" t="s">
        <v>195</v>
      </c>
      <c r="D22" s="252" t="s">
        <v>335</v>
      </c>
      <c r="E22" s="252" t="s">
        <v>833</v>
      </c>
      <c r="F22" s="252">
        <v>31968</v>
      </c>
      <c r="G22" s="252" t="s">
        <v>814</v>
      </c>
      <c r="H22" s="252" t="s">
        <v>834</v>
      </c>
      <c r="I22" s="252" t="s">
        <v>81</v>
      </c>
      <c r="J22" s="252" t="s">
        <v>2290</v>
      </c>
      <c r="K22" s="252">
        <v>2017</v>
      </c>
      <c r="L22" s="252" t="s">
        <v>806</v>
      </c>
      <c r="M22" s="252" t="s">
        <v>814</v>
      </c>
    </row>
    <row r="23" spans="1:18">
      <c r="A23" s="252">
        <v>202648</v>
      </c>
      <c r="B23" s="252" t="s">
        <v>1588</v>
      </c>
      <c r="C23" s="252" t="s">
        <v>86</v>
      </c>
      <c r="D23" s="252" t="s">
        <v>628</v>
      </c>
      <c r="E23" s="252" t="s">
        <v>832</v>
      </c>
      <c r="F23" s="252">
        <v>28032</v>
      </c>
      <c r="G23" s="252" t="s">
        <v>814</v>
      </c>
      <c r="H23" s="252" t="s">
        <v>834</v>
      </c>
      <c r="I23" s="252" t="s">
        <v>81</v>
      </c>
      <c r="K23" s="252" t="s">
        <v>794</v>
      </c>
      <c r="M23" s="252" t="s">
        <v>816</v>
      </c>
    </row>
    <row r="24" spans="1:18">
      <c r="A24" s="252">
        <v>212149</v>
      </c>
      <c r="B24" s="252" t="s">
        <v>1172</v>
      </c>
      <c r="C24" s="252" t="s">
        <v>161</v>
      </c>
      <c r="D24" s="252" t="s">
        <v>422</v>
      </c>
      <c r="E24" s="252" t="s">
        <v>833</v>
      </c>
      <c r="F24" s="252">
        <v>26654</v>
      </c>
      <c r="G24" s="252" t="s">
        <v>804</v>
      </c>
      <c r="H24" s="252" t="s">
        <v>834</v>
      </c>
      <c r="I24" s="252" t="s">
        <v>81</v>
      </c>
      <c r="J24" s="252" t="s">
        <v>2290</v>
      </c>
      <c r="M24" s="252" t="s">
        <v>804</v>
      </c>
    </row>
    <row r="25" spans="1:18">
      <c r="A25" s="252">
        <v>210795</v>
      </c>
      <c r="B25" s="252" t="s">
        <v>1287</v>
      </c>
      <c r="C25" s="252" t="s">
        <v>88</v>
      </c>
      <c r="D25" s="252" t="s">
        <v>1288</v>
      </c>
      <c r="E25" s="252" t="s">
        <v>833</v>
      </c>
      <c r="F25" s="252">
        <v>35065</v>
      </c>
      <c r="G25" s="252" t="s">
        <v>2066</v>
      </c>
      <c r="H25" s="252" t="s">
        <v>834</v>
      </c>
      <c r="I25" s="252" t="s">
        <v>81</v>
      </c>
      <c r="J25" s="252" t="s">
        <v>2290</v>
      </c>
      <c r="K25" s="252">
        <v>2014</v>
      </c>
      <c r="L25" s="252" t="s">
        <v>806</v>
      </c>
      <c r="M25" s="252" t="s">
        <v>806</v>
      </c>
    </row>
    <row r="26" spans="1:18">
      <c r="A26" s="252">
        <v>212156</v>
      </c>
      <c r="B26" s="252" t="s">
        <v>1233</v>
      </c>
      <c r="C26" s="252" t="s">
        <v>156</v>
      </c>
      <c r="D26" s="252" t="s">
        <v>627</v>
      </c>
      <c r="E26" s="252" t="s">
        <v>833</v>
      </c>
      <c r="F26" s="252">
        <v>34700</v>
      </c>
      <c r="G26" s="252" t="s">
        <v>2054</v>
      </c>
      <c r="H26" s="252" t="s">
        <v>834</v>
      </c>
      <c r="I26" s="252" t="s">
        <v>182</v>
      </c>
      <c r="J26" s="252" t="s">
        <v>2290</v>
      </c>
      <c r="K26" s="252">
        <v>2013</v>
      </c>
      <c r="L26" s="252" t="s">
        <v>2292</v>
      </c>
      <c r="M26" s="252" t="s">
        <v>806</v>
      </c>
    </row>
    <row r="27" spans="1:18">
      <c r="A27" s="252">
        <v>209740</v>
      </c>
      <c r="B27" s="252" t="s">
        <v>970</v>
      </c>
      <c r="C27" s="252" t="s">
        <v>84</v>
      </c>
      <c r="D27" s="252" t="s">
        <v>562</v>
      </c>
      <c r="E27" s="252" t="s">
        <v>833</v>
      </c>
      <c r="H27" s="252" t="s">
        <v>834</v>
      </c>
      <c r="I27" s="252" t="s">
        <v>81</v>
      </c>
      <c r="M27" s="252" t="s">
        <v>804</v>
      </c>
      <c r="Q27" s="252">
        <v>1278</v>
      </c>
      <c r="R27" s="252" t="s">
        <v>2345</v>
      </c>
    </row>
    <row r="28" spans="1:18">
      <c r="A28" s="252">
        <v>211473</v>
      </c>
      <c r="B28" s="252" t="s">
        <v>939</v>
      </c>
      <c r="C28" s="252" t="s">
        <v>603</v>
      </c>
      <c r="D28" s="252" t="s">
        <v>408</v>
      </c>
      <c r="E28" s="252" t="s">
        <v>833</v>
      </c>
      <c r="F28" s="252">
        <v>35440</v>
      </c>
      <c r="G28" s="252" t="s">
        <v>804</v>
      </c>
      <c r="H28" s="252" t="s">
        <v>834</v>
      </c>
      <c r="I28" s="252" t="s">
        <v>182</v>
      </c>
      <c r="J28" s="252" t="s">
        <v>2290</v>
      </c>
      <c r="K28" s="252">
        <v>2014</v>
      </c>
      <c r="L28" s="252" t="s">
        <v>804</v>
      </c>
      <c r="M28" s="252" t="s">
        <v>804</v>
      </c>
    </row>
    <row r="29" spans="1:18">
      <c r="A29" s="252">
        <v>210799</v>
      </c>
      <c r="B29" s="252" t="s">
        <v>1974</v>
      </c>
      <c r="C29" s="252" t="s">
        <v>210</v>
      </c>
      <c r="D29" s="252" t="s">
        <v>429</v>
      </c>
      <c r="E29" s="252" t="s">
        <v>833</v>
      </c>
      <c r="F29" s="252">
        <v>35331</v>
      </c>
      <c r="G29" s="252" t="s">
        <v>2276</v>
      </c>
      <c r="H29" s="252" t="s">
        <v>2284</v>
      </c>
      <c r="I29" s="252" t="s">
        <v>81</v>
      </c>
      <c r="J29" s="252" t="s">
        <v>2290</v>
      </c>
      <c r="K29" s="252">
        <v>2016</v>
      </c>
      <c r="L29" s="252" t="s">
        <v>806</v>
      </c>
      <c r="M29" s="252" t="s">
        <v>783</v>
      </c>
    </row>
    <row r="30" spans="1:18">
      <c r="A30" s="252">
        <v>210800</v>
      </c>
      <c r="B30" s="252" t="s">
        <v>1492</v>
      </c>
      <c r="C30" s="252" t="s">
        <v>83</v>
      </c>
      <c r="D30" s="252" t="s">
        <v>432</v>
      </c>
      <c r="E30" s="252" t="s">
        <v>832</v>
      </c>
      <c r="F30" s="252">
        <v>35095</v>
      </c>
      <c r="G30" s="252" t="s">
        <v>2139</v>
      </c>
      <c r="H30" s="252" t="s">
        <v>834</v>
      </c>
      <c r="I30" s="252" t="s">
        <v>81</v>
      </c>
      <c r="J30" s="252" t="s">
        <v>2290</v>
      </c>
      <c r="K30" s="252">
        <v>2015</v>
      </c>
      <c r="L30" s="252" t="s">
        <v>815</v>
      </c>
      <c r="M30" s="252" t="s">
        <v>815</v>
      </c>
    </row>
    <row r="31" spans="1:18">
      <c r="A31" s="252">
        <v>213200</v>
      </c>
      <c r="B31" s="252" t="s">
        <v>1883</v>
      </c>
      <c r="C31" s="252" t="s">
        <v>151</v>
      </c>
      <c r="D31" s="252" t="s">
        <v>623</v>
      </c>
      <c r="E31" s="252" t="s">
        <v>833</v>
      </c>
      <c r="F31" s="252">
        <v>24517</v>
      </c>
      <c r="G31" s="252" t="s">
        <v>2270</v>
      </c>
      <c r="H31" s="252" t="s">
        <v>834</v>
      </c>
      <c r="I31" s="252" t="s">
        <v>81</v>
      </c>
      <c r="J31" s="252" t="s">
        <v>2290</v>
      </c>
      <c r="K31" s="252">
        <v>1989</v>
      </c>
      <c r="L31" s="252" t="s">
        <v>823</v>
      </c>
      <c r="M31" s="252" t="s">
        <v>823</v>
      </c>
    </row>
    <row r="32" spans="1:18">
      <c r="A32" s="252">
        <v>212161</v>
      </c>
      <c r="B32" s="252" t="s">
        <v>1649</v>
      </c>
      <c r="C32" s="252" t="s">
        <v>169</v>
      </c>
      <c r="D32" s="252" t="s">
        <v>408</v>
      </c>
      <c r="E32" s="252" t="s">
        <v>832</v>
      </c>
      <c r="F32" s="252">
        <v>35115</v>
      </c>
      <c r="G32" s="252" t="s">
        <v>804</v>
      </c>
      <c r="H32" s="252" t="s">
        <v>834</v>
      </c>
      <c r="I32" s="252" t="s">
        <v>81</v>
      </c>
      <c r="J32" s="252" t="s">
        <v>2290</v>
      </c>
      <c r="K32" s="252">
        <v>2016</v>
      </c>
      <c r="L32" s="252" t="s">
        <v>2291</v>
      </c>
      <c r="M32" s="252" t="s">
        <v>819</v>
      </c>
    </row>
    <row r="33" spans="1:21">
      <c r="A33" s="252">
        <v>202752</v>
      </c>
      <c r="B33" s="252" t="s">
        <v>1627</v>
      </c>
      <c r="C33" s="252" t="s">
        <v>86</v>
      </c>
      <c r="D33" s="252" t="s">
        <v>477</v>
      </c>
      <c r="E33" s="252" t="s">
        <v>832</v>
      </c>
      <c r="F33" s="252">
        <v>31498</v>
      </c>
      <c r="G33" s="252" t="s">
        <v>2180</v>
      </c>
      <c r="H33" s="252" t="s">
        <v>834</v>
      </c>
      <c r="I33" s="252" t="s">
        <v>81</v>
      </c>
      <c r="J33" s="252" t="s">
        <v>2290</v>
      </c>
      <c r="K33" s="252" t="s">
        <v>2319</v>
      </c>
      <c r="L33" s="252" t="s">
        <v>816</v>
      </c>
      <c r="M33" s="252" t="s">
        <v>816</v>
      </c>
    </row>
    <row r="34" spans="1:21">
      <c r="A34" s="252">
        <v>214689</v>
      </c>
      <c r="B34" s="252" t="s">
        <v>1546</v>
      </c>
      <c r="C34" s="252" t="s">
        <v>290</v>
      </c>
      <c r="D34" s="252" t="s">
        <v>493</v>
      </c>
      <c r="E34" s="252" t="s">
        <v>833</v>
      </c>
      <c r="F34" s="252">
        <v>34165</v>
      </c>
      <c r="G34" s="252" t="s">
        <v>814</v>
      </c>
      <c r="H34" s="252" t="s">
        <v>834</v>
      </c>
      <c r="I34" s="252" t="s">
        <v>182</v>
      </c>
      <c r="J34" s="252" t="s">
        <v>2290</v>
      </c>
      <c r="K34" s="252">
        <v>2011</v>
      </c>
      <c r="L34" s="252" t="s">
        <v>2291</v>
      </c>
      <c r="M34" s="252" t="s">
        <v>815</v>
      </c>
    </row>
    <row r="35" spans="1:21">
      <c r="A35" s="252">
        <v>209743</v>
      </c>
      <c r="B35" s="252" t="s">
        <v>1911</v>
      </c>
      <c r="C35" s="252" t="s">
        <v>86</v>
      </c>
      <c r="D35" s="252" t="s">
        <v>659</v>
      </c>
      <c r="E35" s="252" t="s">
        <v>833</v>
      </c>
      <c r="F35" s="252">
        <v>34046</v>
      </c>
      <c r="G35" s="252" t="s">
        <v>806</v>
      </c>
      <c r="H35" s="252" t="s">
        <v>834</v>
      </c>
      <c r="I35" s="252" t="s">
        <v>81</v>
      </c>
      <c r="J35" s="252" t="s">
        <v>2290</v>
      </c>
      <c r="K35" s="252">
        <v>2013</v>
      </c>
      <c r="L35" s="252" t="s">
        <v>2291</v>
      </c>
      <c r="M35" s="252" t="s">
        <v>824</v>
      </c>
    </row>
    <row r="36" spans="1:21">
      <c r="A36" s="252">
        <v>211485</v>
      </c>
      <c r="B36" s="252" t="s">
        <v>1012</v>
      </c>
      <c r="C36" s="252" t="s">
        <v>235</v>
      </c>
      <c r="D36" s="252" t="s">
        <v>456</v>
      </c>
      <c r="E36" s="252" t="s">
        <v>833</v>
      </c>
      <c r="F36" s="252">
        <v>34384</v>
      </c>
      <c r="G36" s="252" t="s">
        <v>804</v>
      </c>
      <c r="H36" s="252" t="s">
        <v>834</v>
      </c>
      <c r="I36" s="252" t="s">
        <v>81</v>
      </c>
      <c r="J36" s="252" t="s">
        <v>2290</v>
      </c>
      <c r="K36" s="252">
        <v>2012</v>
      </c>
      <c r="L36" s="252" t="s">
        <v>804</v>
      </c>
      <c r="M36" s="252" t="s">
        <v>804</v>
      </c>
    </row>
    <row r="37" spans="1:21">
      <c r="A37" s="252">
        <v>213211</v>
      </c>
      <c r="B37" s="252" t="s">
        <v>1084</v>
      </c>
      <c r="C37" s="252" t="s">
        <v>133</v>
      </c>
      <c r="D37" s="252" t="s">
        <v>1085</v>
      </c>
      <c r="E37" s="252" t="s">
        <v>833</v>
      </c>
      <c r="F37" s="252">
        <v>32032</v>
      </c>
      <c r="G37" s="252" t="s">
        <v>804</v>
      </c>
      <c r="H37" s="252" t="s">
        <v>834</v>
      </c>
      <c r="I37" s="252" t="s">
        <v>182</v>
      </c>
      <c r="J37" s="252" t="s">
        <v>2290</v>
      </c>
      <c r="K37" s="252">
        <v>2010</v>
      </c>
      <c r="L37" s="252" t="s">
        <v>804</v>
      </c>
      <c r="M37" s="252" t="s">
        <v>804</v>
      </c>
    </row>
    <row r="38" spans="1:21">
      <c r="A38" s="252">
        <v>213212</v>
      </c>
      <c r="B38" s="252" t="s">
        <v>1074</v>
      </c>
      <c r="C38" s="252" t="s">
        <v>140</v>
      </c>
      <c r="D38" s="252" t="s">
        <v>455</v>
      </c>
      <c r="E38" s="252" t="s">
        <v>833</v>
      </c>
      <c r="F38" s="252">
        <v>32067</v>
      </c>
      <c r="G38" s="252" t="s">
        <v>804</v>
      </c>
      <c r="H38" s="252" t="s">
        <v>834</v>
      </c>
      <c r="I38" s="252" t="s">
        <v>81</v>
      </c>
      <c r="J38" s="252" t="s">
        <v>2290</v>
      </c>
      <c r="K38" s="252">
        <v>2005</v>
      </c>
      <c r="L38" s="252" t="s">
        <v>804</v>
      </c>
      <c r="M38" s="252" t="s">
        <v>804</v>
      </c>
    </row>
    <row r="39" spans="1:21">
      <c r="A39" s="252">
        <v>213213</v>
      </c>
      <c r="B39" s="252" t="s">
        <v>734</v>
      </c>
      <c r="C39" s="252" t="s">
        <v>245</v>
      </c>
      <c r="D39" s="252" t="s">
        <v>477</v>
      </c>
      <c r="E39" s="252" t="s">
        <v>833</v>
      </c>
      <c r="F39" s="252">
        <v>34197</v>
      </c>
      <c r="G39" s="252" t="s">
        <v>2236</v>
      </c>
      <c r="H39" s="252" t="s">
        <v>834</v>
      </c>
      <c r="I39" s="252" t="s">
        <v>81</v>
      </c>
      <c r="J39" s="252" t="s">
        <v>2290</v>
      </c>
      <c r="K39" s="252">
        <v>2011</v>
      </c>
      <c r="L39" s="252" t="s">
        <v>826</v>
      </c>
      <c r="M39" s="252" t="s">
        <v>826</v>
      </c>
      <c r="S39" s="252">
        <v>862</v>
      </c>
      <c r="T39" s="252">
        <v>43805</v>
      </c>
      <c r="U39" s="252" t="s">
        <v>2337</v>
      </c>
    </row>
    <row r="40" spans="1:21">
      <c r="A40" s="252">
        <v>213215</v>
      </c>
      <c r="B40" s="252" t="s">
        <v>1919</v>
      </c>
      <c r="C40" s="252" t="s">
        <v>126</v>
      </c>
      <c r="D40" s="252" t="s">
        <v>406</v>
      </c>
      <c r="E40" s="252" t="s">
        <v>833</v>
      </c>
      <c r="F40" s="252">
        <v>34119</v>
      </c>
      <c r="G40" s="252" t="s">
        <v>804</v>
      </c>
      <c r="H40" s="252" t="s">
        <v>834</v>
      </c>
      <c r="I40" s="252" t="s">
        <v>81</v>
      </c>
      <c r="J40" s="252" t="s">
        <v>2290</v>
      </c>
      <c r="K40" s="252">
        <v>2012</v>
      </c>
      <c r="L40" s="252" t="s">
        <v>806</v>
      </c>
      <c r="M40" s="252" t="s">
        <v>824</v>
      </c>
    </row>
    <row r="41" spans="1:21">
      <c r="A41" s="252">
        <v>213216</v>
      </c>
      <c r="B41" s="252" t="s">
        <v>1066</v>
      </c>
      <c r="C41" s="252" t="s">
        <v>175</v>
      </c>
      <c r="D41" s="252" t="s">
        <v>446</v>
      </c>
      <c r="E41" s="252" t="s">
        <v>833</v>
      </c>
      <c r="F41" s="252">
        <v>33620</v>
      </c>
      <c r="G41" s="252" t="s">
        <v>804</v>
      </c>
      <c r="H41" s="252" t="s">
        <v>834</v>
      </c>
      <c r="I41" s="252" t="s">
        <v>81</v>
      </c>
      <c r="J41" s="252" t="s">
        <v>2290</v>
      </c>
      <c r="K41" s="252">
        <v>2015</v>
      </c>
      <c r="L41" s="252" t="s">
        <v>804</v>
      </c>
      <c r="M41" s="252" t="s">
        <v>804</v>
      </c>
      <c r="S41" s="252">
        <v>916</v>
      </c>
      <c r="T41" s="252" t="s">
        <v>2331</v>
      </c>
      <c r="U41" s="252" t="s">
        <v>2338</v>
      </c>
    </row>
    <row r="42" spans="1:21">
      <c r="A42" s="252">
        <v>212169</v>
      </c>
      <c r="B42" s="252" t="s">
        <v>949</v>
      </c>
      <c r="C42" s="252" t="s">
        <v>157</v>
      </c>
      <c r="D42" s="252" t="s">
        <v>393</v>
      </c>
      <c r="E42" s="252" t="s">
        <v>833</v>
      </c>
      <c r="F42" s="252">
        <v>35931</v>
      </c>
      <c r="G42" s="252" t="s">
        <v>804</v>
      </c>
      <c r="H42" s="252" t="s">
        <v>834</v>
      </c>
      <c r="I42" s="252" t="s">
        <v>81</v>
      </c>
      <c r="J42" s="252" t="s">
        <v>2290</v>
      </c>
      <c r="K42" s="252">
        <v>2016</v>
      </c>
      <c r="L42" s="252" t="s">
        <v>804</v>
      </c>
      <c r="M42" s="252" t="s">
        <v>804</v>
      </c>
    </row>
    <row r="43" spans="1:21">
      <c r="A43" s="252">
        <v>212170</v>
      </c>
      <c r="B43" s="252" t="s">
        <v>1083</v>
      </c>
      <c r="C43" s="252" t="s">
        <v>644</v>
      </c>
      <c r="D43" s="252" t="s">
        <v>414</v>
      </c>
      <c r="E43" s="252" t="s">
        <v>833</v>
      </c>
      <c r="F43" s="252">
        <v>32417</v>
      </c>
      <c r="G43" s="252" t="s">
        <v>804</v>
      </c>
      <c r="H43" s="252" t="s">
        <v>834</v>
      </c>
      <c r="I43" s="252" t="s">
        <v>81</v>
      </c>
      <c r="J43" s="252" t="s">
        <v>2290</v>
      </c>
      <c r="K43" s="252">
        <v>2009</v>
      </c>
      <c r="L43" s="252" t="s">
        <v>804</v>
      </c>
      <c r="M43" s="252" t="s">
        <v>804</v>
      </c>
    </row>
    <row r="44" spans="1:21">
      <c r="A44" s="252">
        <v>213217</v>
      </c>
      <c r="B44" s="252" t="s">
        <v>1727</v>
      </c>
      <c r="C44" s="252" t="s">
        <v>285</v>
      </c>
      <c r="D44" s="252" t="s">
        <v>432</v>
      </c>
      <c r="E44" s="252" t="s">
        <v>833</v>
      </c>
      <c r="F44" s="252">
        <v>35395</v>
      </c>
      <c r="G44" s="252" t="s">
        <v>804</v>
      </c>
      <c r="H44" s="252" t="s">
        <v>834</v>
      </c>
      <c r="I44" s="252" t="s">
        <v>81</v>
      </c>
      <c r="J44" s="252" t="s">
        <v>805</v>
      </c>
      <c r="K44" s="252">
        <v>2014</v>
      </c>
      <c r="L44" s="252" t="s">
        <v>2324</v>
      </c>
      <c r="M44" s="252" t="s">
        <v>818</v>
      </c>
    </row>
    <row r="45" spans="1:21">
      <c r="A45" s="252">
        <v>214692</v>
      </c>
      <c r="B45" s="252" t="s">
        <v>1157</v>
      </c>
      <c r="C45" s="252" t="s">
        <v>341</v>
      </c>
      <c r="D45" s="252" t="s">
        <v>481</v>
      </c>
      <c r="E45" s="252" t="s">
        <v>833</v>
      </c>
      <c r="F45" s="252">
        <v>35691</v>
      </c>
      <c r="G45" s="252" t="s">
        <v>804</v>
      </c>
      <c r="H45" s="252" t="s">
        <v>834</v>
      </c>
      <c r="I45" s="252" t="s">
        <v>182</v>
      </c>
      <c r="J45" s="252" t="s">
        <v>2290</v>
      </c>
      <c r="K45" s="252">
        <v>2016</v>
      </c>
      <c r="L45" s="252" t="s">
        <v>806</v>
      </c>
      <c r="M45" s="252" t="s">
        <v>804</v>
      </c>
    </row>
    <row r="46" spans="1:21">
      <c r="A46" s="252">
        <v>214693</v>
      </c>
      <c r="B46" s="252" t="s">
        <v>1231</v>
      </c>
      <c r="C46" s="252" t="s">
        <v>156</v>
      </c>
      <c r="D46" s="252" t="s">
        <v>478</v>
      </c>
      <c r="E46" s="252" t="s">
        <v>833</v>
      </c>
      <c r="F46" s="252">
        <v>34335</v>
      </c>
      <c r="G46" s="252" t="s">
        <v>2024</v>
      </c>
      <c r="H46" s="252" t="s">
        <v>834</v>
      </c>
      <c r="I46" s="252" t="s">
        <v>182</v>
      </c>
      <c r="J46" s="252" t="s">
        <v>2290</v>
      </c>
      <c r="K46" s="252">
        <v>2012</v>
      </c>
      <c r="L46" s="252" t="s">
        <v>806</v>
      </c>
      <c r="M46" s="252" t="s">
        <v>806</v>
      </c>
    </row>
    <row r="47" spans="1:21">
      <c r="A47" s="252">
        <v>214694</v>
      </c>
      <c r="B47" s="252" t="s">
        <v>1234</v>
      </c>
      <c r="C47" s="252" t="s">
        <v>152</v>
      </c>
      <c r="D47" s="252" t="s">
        <v>678</v>
      </c>
      <c r="E47" s="252" t="s">
        <v>833</v>
      </c>
      <c r="F47" s="252">
        <v>35498</v>
      </c>
      <c r="G47" s="252" t="s">
        <v>2020</v>
      </c>
      <c r="H47" s="252" t="s">
        <v>834</v>
      </c>
      <c r="I47" s="252" t="s">
        <v>182</v>
      </c>
      <c r="J47" s="252" t="s">
        <v>805</v>
      </c>
      <c r="K47" s="252">
        <v>2015</v>
      </c>
      <c r="L47" s="252" t="s">
        <v>806</v>
      </c>
      <c r="M47" s="252" t="s">
        <v>806</v>
      </c>
    </row>
    <row r="48" spans="1:21">
      <c r="A48" s="252">
        <v>214697</v>
      </c>
      <c r="B48" s="252" t="s">
        <v>1456</v>
      </c>
      <c r="C48" s="252" t="s">
        <v>86</v>
      </c>
      <c r="D48" s="252" t="s">
        <v>510</v>
      </c>
      <c r="E48" s="252" t="s">
        <v>833</v>
      </c>
      <c r="F48" s="252">
        <v>35994</v>
      </c>
      <c r="G48" s="252" t="s">
        <v>804</v>
      </c>
      <c r="H48" s="252" t="s">
        <v>834</v>
      </c>
      <c r="I48" s="252" t="s">
        <v>182</v>
      </c>
      <c r="J48" s="252" t="s">
        <v>805</v>
      </c>
      <c r="K48" s="252">
        <v>2016</v>
      </c>
      <c r="L48" s="252" t="s">
        <v>806</v>
      </c>
      <c r="M48" s="252" t="s">
        <v>814</v>
      </c>
    </row>
    <row r="49" spans="1:13">
      <c r="A49" s="252">
        <v>213224</v>
      </c>
      <c r="B49" s="252" t="s">
        <v>1906</v>
      </c>
      <c r="C49" s="252" t="s">
        <v>344</v>
      </c>
      <c r="D49" s="252" t="s">
        <v>1907</v>
      </c>
      <c r="E49" s="252" t="s">
        <v>832</v>
      </c>
      <c r="F49" s="252">
        <v>35918</v>
      </c>
      <c r="G49" s="252" t="s">
        <v>804</v>
      </c>
      <c r="H49" s="252" t="s">
        <v>834</v>
      </c>
      <c r="I49" s="252" t="s">
        <v>81</v>
      </c>
      <c r="J49" s="252" t="s">
        <v>2290</v>
      </c>
      <c r="K49" s="252">
        <v>2015</v>
      </c>
      <c r="L49" s="252" t="s">
        <v>804</v>
      </c>
      <c r="M49" s="252" t="s">
        <v>824</v>
      </c>
    </row>
    <row r="50" spans="1:13">
      <c r="A50" s="252">
        <v>214699</v>
      </c>
      <c r="B50" s="252" t="s">
        <v>1634</v>
      </c>
      <c r="C50" s="252" t="s">
        <v>93</v>
      </c>
      <c r="D50" s="252" t="s">
        <v>424</v>
      </c>
      <c r="E50" s="252" t="s">
        <v>833</v>
      </c>
      <c r="F50" s="252">
        <v>36161</v>
      </c>
      <c r="G50" s="252" t="s">
        <v>2184</v>
      </c>
      <c r="H50" s="252" t="s">
        <v>834</v>
      </c>
      <c r="I50" s="252" t="s">
        <v>182</v>
      </c>
      <c r="J50" s="252" t="s">
        <v>805</v>
      </c>
      <c r="K50" s="252">
        <v>2016</v>
      </c>
      <c r="L50" s="252" t="s">
        <v>2181</v>
      </c>
      <c r="M50" s="252" t="s">
        <v>819</v>
      </c>
    </row>
    <row r="51" spans="1:13">
      <c r="A51" s="252">
        <v>212179</v>
      </c>
      <c r="B51" s="252" t="s">
        <v>1386</v>
      </c>
      <c r="C51" s="252" t="s">
        <v>122</v>
      </c>
      <c r="D51" s="252" t="s">
        <v>549</v>
      </c>
      <c r="E51" s="252" t="s">
        <v>833</v>
      </c>
      <c r="F51" s="252">
        <v>36051</v>
      </c>
      <c r="G51" s="252" t="s">
        <v>2114</v>
      </c>
      <c r="H51" s="252" t="s">
        <v>834</v>
      </c>
      <c r="I51" s="252" t="s">
        <v>81</v>
      </c>
      <c r="J51" s="252" t="s">
        <v>2290</v>
      </c>
      <c r="K51" s="252">
        <v>2016</v>
      </c>
      <c r="L51" s="252" t="s">
        <v>2292</v>
      </c>
      <c r="M51" s="252" t="s">
        <v>806</v>
      </c>
    </row>
    <row r="52" spans="1:13">
      <c r="A52" s="252">
        <v>213228</v>
      </c>
      <c r="B52" s="252" t="s">
        <v>1402</v>
      </c>
      <c r="C52" s="252" t="s">
        <v>288</v>
      </c>
      <c r="D52" s="252" t="s">
        <v>487</v>
      </c>
      <c r="E52" s="252" t="s">
        <v>832</v>
      </c>
      <c r="F52" s="252">
        <v>35508</v>
      </c>
      <c r="G52" s="252" t="s">
        <v>2034</v>
      </c>
      <c r="H52" s="252" t="s">
        <v>834</v>
      </c>
      <c r="I52" s="252" t="s">
        <v>81</v>
      </c>
      <c r="J52" s="252" t="s">
        <v>2290</v>
      </c>
      <c r="K52" s="252">
        <v>2016</v>
      </c>
      <c r="L52" s="252" t="s">
        <v>804</v>
      </c>
      <c r="M52" s="252" t="s">
        <v>806</v>
      </c>
    </row>
    <row r="53" spans="1:13">
      <c r="A53" s="252">
        <v>211491</v>
      </c>
      <c r="B53" s="252" t="s">
        <v>1933</v>
      </c>
      <c r="C53" s="252" t="s">
        <v>148</v>
      </c>
      <c r="D53" s="252" t="s">
        <v>432</v>
      </c>
      <c r="E53" s="252" t="s">
        <v>833</v>
      </c>
      <c r="F53" s="252">
        <v>31785</v>
      </c>
      <c r="G53" s="252" t="s">
        <v>2276</v>
      </c>
      <c r="H53" s="252" t="s">
        <v>834</v>
      </c>
      <c r="I53" s="252" t="s">
        <v>81</v>
      </c>
      <c r="J53" s="252" t="s">
        <v>2290</v>
      </c>
      <c r="K53" s="252">
        <v>2012</v>
      </c>
      <c r="L53" s="252" t="s">
        <v>806</v>
      </c>
      <c r="M53" s="252" t="s">
        <v>824</v>
      </c>
    </row>
    <row r="54" spans="1:13">
      <c r="A54" s="252">
        <v>214702</v>
      </c>
      <c r="B54" s="252" t="s">
        <v>1921</v>
      </c>
      <c r="C54" s="252" t="s">
        <v>79</v>
      </c>
      <c r="D54" s="252" t="s">
        <v>447</v>
      </c>
      <c r="E54" s="252" t="s">
        <v>833</v>
      </c>
      <c r="F54" s="252">
        <v>35094</v>
      </c>
      <c r="G54" s="252" t="s">
        <v>804</v>
      </c>
      <c r="H54" s="252" t="s">
        <v>834</v>
      </c>
      <c r="I54" s="252" t="s">
        <v>182</v>
      </c>
      <c r="J54" s="252" t="s">
        <v>2290</v>
      </c>
      <c r="K54" s="252">
        <v>2013</v>
      </c>
      <c r="L54" s="252" t="s">
        <v>2293</v>
      </c>
      <c r="M54" s="252" t="s">
        <v>824</v>
      </c>
    </row>
    <row r="55" spans="1:13">
      <c r="A55" s="252">
        <v>212184</v>
      </c>
      <c r="B55" s="252" t="s">
        <v>1577</v>
      </c>
      <c r="C55" s="252" t="s">
        <v>259</v>
      </c>
      <c r="D55" s="252" t="s">
        <v>1578</v>
      </c>
      <c r="E55" s="252" t="s">
        <v>833</v>
      </c>
      <c r="F55" s="252">
        <v>35454</v>
      </c>
      <c r="G55" s="252" t="s">
        <v>816</v>
      </c>
      <c r="H55" s="252" t="s">
        <v>834</v>
      </c>
      <c r="I55" s="252" t="s">
        <v>81</v>
      </c>
      <c r="J55" s="252" t="s">
        <v>805</v>
      </c>
      <c r="K55" s="252">
        <v>2015</v>
      </c>
      <c r="L55" s="252" t="s">
        <v>816</v>
      </c>
      <c r="M55" s="252" t="s">
        <v>816</v>
      </c>
    </row>
    <row r="56" spans="1:13">
      <c r="A56" s="252">
        <v>211492</v>
      </c>
      <c r="B56" s="252" t="s">
        <v>1885</v>
      </c>
      <c r="C56" s="252" t="s">
        <v>141</v>
      </c>
      <c r="D56" s="252" t="s">
        <v>435</v>
      </c>
      <c r="E56" s="252" t="s">
        <v>833</v>
      </c>
      <c r="F56" s="252">
        <v>35706</v>
      </c>
      <c r="G56" s="252" t="s">
        <v>804</v>
      </c>
      <c r="H56" s="252" t="s">
        <v>834</v>
      </c>
      <c r="I56" s="252" t="s">
        <v>182</v>
      </c>
      <c r="J56" s="252" t="s">
        <v>805</v>
      </c>
      <c r="K56" s="252">
        <v>2015</v>
      </c>
      <c r="L56" s="252" t="s">
        <v>2291</v>
      </c>
      <c r="M56" s="252" t="s">
        <v>823</v>
      </c>
    </row>
    <row r="57" spans="1:13">
      <c r="A57" s="252">
        <v>212185</v>
      </c>
      <c r="B57" s="252" t="s">
        <v>1498</v>
      </c>
      <c r="C57" s="252" t="s">
        <v>105</v>
      </c>
      <c r="D57" s="252" t="s">
        <v>996</v>
      </c>
      <c r="E57" s="252" t="s">
        <v>833</v>
      </c>
      <c r="F57" s="252">
        <v>35662</v>
      </c>
      <c r="G57" s="252" t="s">
        <v>2142</v>
      </c>
      <c r="H57" s="252" t="s">
        <v>834</v>
      </c>
      <c r="I57" s="252" t="s">
        <v>81</v>
      </c>
      <c r="J57" s="252" t="s">
        <v>2290</v>
      </c>
      <c r="K57" s="252">
        <v>2015</v>
      </c>
      <c r="L57" s="252" t="s">
        <v>814</v>
      </c>
      <c r="M57" s="252" t="s">
        <v>815</v>
      </c>
    </row>
    <row r="58" spans="1:13">
      <c r="A58" s="252">
        <v>213236</v>
      </c>
      <c r="B58" s="252" t="s">
        <v>1572</v>
      </c>
      <c r="C58" s="252" t="s">
        <v>1573</v>
      </c>
      <c r="D58" s="252" t="s">
        <v>449</v>
      </c>
      <c r="E58" s="252" t="s">
        <v>833</v>
      </c>
      <c r="F58" s="252">
        <v>35796</v>
      </c>
      <c r="G58" s="252" t="s">
        <v>816</v>
      </c>
      <c r="H58" s="252" t="s">
        <v>834</v>
      </c>
      <c r="I58" s="252" t="s">
        <v>182</v>
      </c>
      <c r="J58" s="252" t="s">
        <v>805</v>
      </c>
      <c r="K58" s="252">
        <v>2015</v>
      </c>
      <c r="L58" s="252" t="s">
        <v>816</v>
      </c>
      <c r="M58" s="252" t="s">
        <v>816</v>
      </c>
    </row>
    <row r="59" spans="1:13">
      <c r="A59" s="252">
        <v>212186</v>
      </c>
      <c r="B59" s="252" t="s">
        <v>1971</v>
      </c>
      <c r="C59" s="252" t="s">
        <v>113</v>
      </c>
      <c r="D59" s="252" t="s">
        <v>503</v>
      </c>
      <c r="E59" s="252" t="s">
        <v>833</v>
      </c>
      <c r="F59" s="252">
        <v>34072</v>
      </c>
      <c r="G59" s="252" t="s">
        <v>804</v>
      </c>
      <c r="H59" s="252" t="s">
        <v>2284</v>
      </c>
      <c r="I59" s="252" t="s">
        <v>182</v>
      </c>
      <c r="J59" s="252" t="s">
        <v>2290</v>
      </c>
      <c r="K59" s="252">
        <v>2014</v>
      </c>
      <c r="L59" s="252" t="s">
        <v>804</v>
      </c>
      <c r="M59" s="252" t="s">
        <v>783</v>
      </c>
    </row>
    <row r="60" spans="1:13">
      <c r="A60" s="252">
        <v>213240</v>
      </c>
      <c r="B60" s="252" t="s">
        <v>1249</v>
      </c>
      <c r="C60" s="252" t="s">
        <v>86</v>
      </c>
      <c r="D60" s="252" t="s">
        <v>1250</v>
      </c>
      <c r="E60" s="252" t="s">
        <v>833</v>
      </c>
      <c r="F60" s="252">
        <v>33618</v>
      </c>
      <c r="G60" s="252" t="s">
        <v>804</v>
      </c>
      <c r="H60" s="252" t="s">
        <v>834</v>
      </c>
      <c r="I60" s="252" t="s">
        <v>81</v>
      </c>
      <c r="J60" s="252" t="s">
        <v>2303</v>
      </c>
      <c r="K60" s="252">
        <v>2009</v>
      </c>
      <c r="L60" s="252" t="s">
        <v>2291</v>
      </c>
      <c r="M60" s="252" t="s">
        <v>806</v>
      </c>
    </row>
    <row r="61" spans="1:13">
      <c r="A61" s="252">
        <v>213241</v>
      </c>
      <c r="B61" s="252" t="s">
        <v>1719</v>
      </c>
      <c r="C61" s="252" t="s">
        <v>342</v>
      </c>
      <c r="D61" s="252" t="s">
        <v>395</v>
      </c>
      <c r="E61" s="252" t="s">
        <v>833</v>
      </c>
      <c r="F61" s="252">
        <v>30317</v>
      </c>
      <c r="G61" s="252" t="s">
        <v>2210</v>
      </c>
      <c r="H61" s="252" t="s">
        <v>834</v>
      </c>
      <c r="I61" s="252" t="s">
        <v>81</v>
      </c>
      <c r="J61" s="252" t="s">
        <v>805</v>
      </c>
      <c r="K61" s="252">
        <v>2001</v>
      </c>
      <c r="L61" s="252" t="s">
        <v>2324</v>
      </c>
      <c r="M61" s="252" t="s">
        <v>818</v>
      </c>
    </row>
    <row r="62" spans="1:13">
      <c r="A62" s="252">
        <v>213246</v>
      </c>
      <c r="B62" s="252" t="s">
        <v>959</v>
      </c>
      <c r="C62" s="252" t="s">
        <v>130</v>
      </c>
      <c r="D62" s="252" t="s">
        <v>562</v>
      </c>
      <c r="E62" s="252" t="s">
        <v>833</v>
      </c>
      <c r="F62" s="252">
        <v>34344</v>
      </c>
      <c r="G62" s="252" t="s">
        <v>804</v>
      </c>
      <c r="H62" s="252" t="s">
        <v>834</v>
      </c>
      <c r="I62" s="252" t="s">
        <v>81</v>
      </c>
      <c r="J62" s="252" t="s">
        <v>805</v>
      </c>
      <c r="K62" s="252">
        <v>2011</v>
      </c>
      <c r="L62" s="252" t="s">
        <v>2291</v>
      </c>
      <c r="M62" s="252" t="s">
        <v>804</v>
      </c>
    </row>
    <row r="63" spans="1:13">
      <c r="A63" s="252">
        <v>213247</v>
      </c>
      <c r="B63" s="252" t="s">
        <v>1646</v>
      </c>
      <c r="C63" s="252" t="s">
        <v>86</v>
      </c>
      <c r="D63" s="252" t="s">
        <v>542</v>
      </c>
      <c r="E63" s="252" t="s">
        <v>833</v>
      </c>
      <c r="F63" s="252">
        <v>35920</v>
      </c>
      <c r="G63" s="252" t="s">
        <v>804</v>
      </c>
      <c r="H63" s="252" t="s">
        <v>834</v>
      </c>
      <c r="I63" s="252" t="s">
        <v>81</v>
      </c>
      <c r="J63" s="252" t="s">
        <v>805</v>
      </c>
      <c r="K63" s="252">
        <v>2017</v>
      </c>
      <c r="L63" s="252" t="s">
        <v>824</v>
      </c>
      <c r="M63" s="252" t="s">
        <v>819</v>
      </c>
    </row>
    <row r="64" spans="1:13">
      <c r="A64" s="252">
        <v>212193</v>
      </c>
      <c r="B64" s="252" t="s">
        <v>1980</v>
      </c>
      <c r="C64" s="252" t="s">
        <v>189</v>
      </c>
      <c r="D64" s="252" t="s">
        <v>403</v>
      </c>
      <c r="E64" s="252" t="s">
        <v>832</v>
      </c>
      <c r="F64" s="252">
        <v>35653</v>
      </c>
      <c r="G64" s="252" t="s">
        <v>2035</v>
      </c>
      <c r="H64" s="252" t="s">
        <v>2284</v>
      </c>
      <c r="I64" s="252" t="s">
        <v>81</v>
      </c>
      <c r="J64" s="252" t="s">
        <v>2290</v>
      </c>
      <c r="K64" s="252">
        <v>2017</v>
      </c>
      <c r="L64" s="252" t="s">
        <v>2291</v>
      </c>
      <c r="M64" s="252" t="s">
        <v>783</v>
      </c>
    </row>
    <row r="65" spans="1:13">
      <c r="A65" s="252">
        <v>214707</v>
      </c>
      <c r="B65" s="252" t="s">
        <v>1876</v>
      </c>
      <c r="C65" s="252" t="s">
        <v>114</v>
      </c>
      <c r="D65" s="252" t="s">
        <v>508</v>
      </c>
      <c r="E65" s="252" t="s">
        <v>833</v>
      </c>
      <c r="F65" s="252">
        <v>32816</v>
      </c>
      <c r="G65" s="252" t="s">
        <v>823</v>
      </c>
      <c r="H65" s="252" t="s">
        <v>834</v>
      </c>
      <c r="I65" s="252" t="s">
        <v>182</v>
      </c>
      <c r="J65" s="252" t="s">
        <v>2290</v>
      </c>
      <c r="K65" s="252">
        <v>2008</v>
      </c>
      <c r="L65" s="252" t="s">
        <v>823</v>
      </c>
      <c r="M65" s="252" t="s">
        <v>823</v>
      </c>
    </row>
    <row r="66" spans="1:13">
      <c r="A66" s="252">
        <v>213252</v>
      </c>
      <c r="B66" s="252" t="s">
        <v>1890</v>
      </c>
      <c r="C66" s="252" t="s">
        <v>133</v>
      </c>
      <c r="D66" s="252" t="s">
        <v>444</v>
      </c>
      <c r="E66" s="252" t="s">
        <v>833</v>
      </c>
      <c r="F66" s="252">
        <v>31788</v>
      </c>
      <c r="G66" s="252" t="s">
        <v>804</v>
      </c>
      <c r="H66" s="252" t="s">
        <v>834</v>
      </c>
      <c r="I66" s="252" t="s">
        <v>182</v>
      </c>
      <c r="J66" s="252" t="s">
        <v>2290</v>
      </c>
      <c r="K66" s="252">
        <v>2002</v>
      </c>
      <c r="L66" s="252" t="s">
        <v>2292</v>
      </c>
      <c r="M66" s="252" t="s">
        <v>824</v>
      </c>
    </row>
    <row r="67" spans="1:13">
      <c r="A67" s="252">
        <v>213254</v>
      </c>
      <c r="B67" s="252" t="s">
        <v>1214</v>
      </c>
      <c r="C67" s="252" t="s">
        <v>1215</v>
      </c>
      <c r="D67" s="252" t="s">
        <v>651</v>
      </c>
      <c r="E67" s="252" t="s">
        <v>833</v>
      </c>
      <c r="F67" s="252">
        <v>35291</v>
      </c>
      <c r="G67" s="252" t="s">
        <v>804</v>
      </c>
      <c r="H67" s="252" t="s">
        <v>834</v>
      </c>
      <c r="I67" s="252" t="s">
        <v>81</v>
      </c>
      <c r="J67" s="252" t="s">
        <v>2290</v>
      </c>
      <c r="K67" s="252">
        <v>2014</v>
      </c>
      <c r="L67" s="252" t="s">
        <v>2292</v>
      </c>
      <c r="M67" s="252" t="s">
        <v>813</v>
      </c>
    </row>
    <row r="68" spans="1:13">
      <c r="A68" s="252">
        <v>213255</v>
      </c>
      <c r="B68" s="252" t="s">
        <v>1262</v>
      </c>
      <c r="C68" s="252" t="s">
        <v>85</v>
      </c>
      <c r="D68" s="252" t="s">
        <v>545</v>
      </c>
      <c r="E68" s="252" t="s">
        <v>833</v>
      </c>
      <c r="F68" s="252">
        <v>35800</v>
      </c>
      <c r="G68" s="252" t="s">
        <v>2063</v>
      </c>
      <c r="H68" s="252" t="s">
        <v>834</v>
      </c>
      <c r="I68" s="252" t="s">
        <v>81</v>
      </c>
      <c r="J68" s="252" t="s">
        <v>2290</v>
      </c>
      <c r="K68" s="252">
        <v>2016</v>
      </c>
      <c r="L68" s="252" t="s">
        <v>806</v>
      </c>
      <c r="M68" s="252" t="s">
        <v>806</v>
      </c>
    </row>
    <row r="69" spans="1:13">
      <c r="A69" s="252">
        <v>213256</v>
      </c>
      <c r="B69" s="252" t="s">
        <v>1935</v>
      </c>
      <c r="C69" s="252" t="s">
        <v>178</v>
      </c>
      <c r="D69" s="252" t="s">
        <v>496</v>
      </c>
      <c r="E69" s="252" t="s">
        <v>833</v>
      </c>
      <c r="F69" s="252">
        <v>29222</v>
      </c>
      <c r="G69" s="252" t="s">
        <v>804</v>
      </c>
      <c r="H69" s="252" t="s">
        <v>2284</v>
      </c>
      <c r="I69" s="252" t="s">
        <v>81</v>
      </c>
      <c r="J69" s="252" t="s">
        <v>2290</v>
      </c>
      <c r="K69" s="252">
        <v>1997</v>
      </c>
      <c r="L69" s="252" t="s">
        <v>804</v>
      </c>
      <c r="M69" s="252" t="s">
        <v>783</v>
      </c>
    </row>
    <row r="70" spans="1:13">
      <c r="A70" s="252">
        <v>213259</v>
      </c>
      <c r="B70" s="252" t="s">
        <v>1640</v>
      </c>
      <c r="C70" s="252" t="s">
        <v>148</v>
      </c>
      <c r="D70" s="252" t="s">
        <v>543</v>
      </c>
      <c r="E70" s="252" t="s">
        <v>833</v>
      </c>
      <c r="F70" s="252">
        <v>36555</v>
      </c>
      <c r="G70" s="252" t="s">
        <v>2187</v>
      </c>
      <c r="H70" s="252" t="s">
        <v>834</v>
      </c>
      <c r="I70" s="252" t="s">
        <v>182</v>
      </c>
      <c r="J70" s="252" t="s">
        <v>805</v>
      </c>
      <c r="K70" s="252">
        <v>2017</v>
      </c>
      <c r="L70" s="252" t="s">
        <v>824</v>
      </c>
      <c r="M70" s="252" t="s">
        <v>819</v>
      </c>
    </row>
    <row r="71" spans="1:13">
      <c r="A71" s="252">
        <v>213260</v>
      </c>
      <c r="B71" s="252" t="s">
        <v>1446</v>
      </c>
      <c r="C71" s="252" t="s">
        <v>735</v>
      </c>
      <c r="D71" s="252" t="s">
        <v>389</v>
      </c>
      <c r="E71" s="252" t="s">
        <v>833</v>
      </c>
      <c r="F71" s="252">
        <v>35101</v>
      </c>
      <c r="G71" s="252" t="s">
        <v>814</v>
      </c>
      <c r="H71" s="252" t="s">
        <v>834</v>
      </c>
      <c r="I71" s="252" t="s">
        <v>81</v>
      </c>
      <c r="J71" s="252" t="s">
        <v>2290</v>
      </c>
      <c r="K71" s="252">
        <v>2013</v>
      </c>
      <c r="L71" s="252" t="s">
        <v>815</v>
      </c>
      <c r="M71" s="252" t="s">
        <v>814</v>
      </c>
    </row>
    <row r="72" spans="1:13">
      <c r="A72" s="252">
        <v>212199</v>
      </c>
      <c r="B72" s="252" t="s">
        <v>1312</v>
      </c>
      <c r="C72" s="252" t="s">
        <v>90</v>
      </c>
      <c r="D72" s="252" t="s">
        <v>586</v>
      </c>
      <c r="E72" s="252" t="s">
        <v>833</v>
      </c>
      <c r="F72" s="252">
        <v>35658</v>
      </c>
      <c r="G72" s="252" t="s">
        <v>1310</v>
      </c>
      <c r="H72" s="252" t="s">
        <v>834</v>
      </c>
      <c r="I72" s="252" t="s">
        <v>81</v>
      </c>
      <c r="J72" s="252" t="s">
        <v>2290</v>
      </c>
      <c r="K72" s="252">
        <v>2015</v>
      </c>
      <c r="L72" s="252" t="s">
        <v>2292</v>
      </c>
      <c r="M72" s="252" t="s">
        <v>806</v>
      </c>
    </row>
    <row r="73" spans="1:13">
      <c r="A73" s="252">
        <v>213262</v>
      </c>
      <c r="B73" s="252" t="s">
        <v>1000</v>
      </c>
      <c r="C73" s="252" t="s">
        <v>210</v>
      </c>
      <c r="D73" s="252" t="s">
        <v>433</v>
      </c>
      <c r="E73" s="252" t="s">
        <v>833</v>
      </c>
      <c r="F73" s="252">
        <v>34890</v>
      </c>
      <c r="G73" s="252" t="s">
        <v>804</v>
      </c>
      <c r="H73" s="252" t="s">
        <v>834</v>
      </c>
      <c r="I73" s="252" t="s">
        <v>81</v>
      </c>
      <c r="J73" s="252" t="s">
        <v>2290</v>
      </c>
      <c r="K73" s="252">
        <v>2013</v>
      </c>
      <c r="L73" s="252" t="s">
        <v>804</v>
      </c>
      <c r="M73" s="252" t="s">
        <v>804</v>
      </c>
    </row>
    <row r="74" spans="1:13">
      <c r="A74" s="252">
        <v>214711</v>
      </c>
      <c r="B74" s="252" t="s">
        <v>753</v>
      </c>
      <c r="C74" s="252" t="s">
        <v>777</v>
      </c>
      <c r="D74" s="252" t="s">
        <v>408</v>
      </c>
      <c r="E74" s="252" t="s">
        <v>833</v>
      </c>
      <c r="F74" s="252">
        <v>35667</v>
      </c>
      <c r="G74" s="252" t="s">
        <v>2023</v>
      </c>
      <c r="H74" s="252" t="s">
        <v>2284</v>
      </c>
      <c r="I74" s="252" t="s">
        <v>182</v>
      </c>
      <c r="J74" s="252" t="s">
        <v>2290</v>
      </c>
      <c r="K74" s="252">
        <v>2015</v>
      </c>
      <c r="L74" s="252" t="s">
        <v>804</v>
      </c>
      <c r="M74" s="252" t="s">
        <v>783</v>
      </c>
    </row>
    <row r="75" spans="1:13">
      <c r="A75" s="252">
        <v>214712</v>
      </c>
      <c r="B75" s="252" t="s">
        <v>1825</v>
      </c>
      <c r="C75" s="252" t="s">
        <v>199</v>
      </c>
      <c r="D75" s="252" t="s">
        <v>785</v>
      </c>
      <c r="E75" s="252" t="s">
        <v>833</v>
      </c>
      <c r="F75" s="252">
        <v>28056</v>
      </c>
      <c r="G75" s="252" t="s">
        <v>2021</v>
      </c>
      <c r="H75" s="252" t="s">
        <v>834</v>
      </c>
      <c r="I75" s="252" t="s">
        <v>182</v>
      </c>
      <c r="J75" s="252" t="s">
        <v>2290</v>
      </c>
      <c r="K75" s="252">
        <v>1997</v>
      </c>
      <c r="L75" s="252" t="s">
        <v>823</v>
      </c>
      <c r="M75" s="252" t="s">
        <v>823</v>
      </c>
    </row>
    <row r="76" spans="1:13">
      <c r="A76" s="252">
        <v>213263</v>
      </c>
      <c r="B76" s="252" t="s">
        <v>1561</v>
      </c>
      <c r="C76" s="252" t="s">
        <v>1562</v>
      </c>
      <c r="D76" s="252" t="s">
        <v>1563</v>
      </c>
      <c r="E76" s="252" t="s">
        <v>833</v>
      </c>
      <c r="F76" s="252">
        <v>36361</v>
      </c>
      <c r="G76" s="252" t="s">
        <v>2165</v>
      </c>
      <c r="H76" s="252" t="s">
        <v>834</v>
      </c>
      <c r="I76" s="252" t="s">
        <v>81</v>
      </c>
      <c r="J76" s="252" t="s">
        <v>2290</v>
      </c>
      <c r="K76" s="252">
        <v>2017</v>
      </c>
      <c r="L76" s="252" t="s">
        <v>2136</v>
      </c>
      <c r="M76" s="252" t="s">
        <v>815</v>
      </c>
    </row>
    <row r="77" spans="1:13">
      <c r="A77" s="252">
        <v>213264</v>
      </c>
      <c r="B77" s="252" t="s">
        <v>1835</v>
      </c>
      <c r="C77" s="252" t="s">
        <v>253</v>
      </c>
      <c r="D77" s="252" t="s">
        <v>527</v>
      </c>
      <c r="E77" s="252" t="s">
        <v>833</v>
      </c>
      <c r="F77" s="252">
        <v>35797</v>
      </c>
      <c r="G77" s="252" t="s">
        <v>2043</v>
      </c>
      <c r="H77" s="252" t="s">
        <v>834</v>
      </c>
      <c r="I77" s="252" t="s">
        <v>81</v>
      </c>
      <c r="J77" s="252" t="s">
        <v>2290</v>
      </c>
      <c r="K77" s="252">
        <v>2017</v>
      </c>
      <c r="L77" s="252" t="s">
        <v>823</v>
      </c>
      <c r="M77" s="252" t="s">
        <v>823</v>
      </c>
    </row>
    <row r="78" spans="1:13">
      <c r="A78" s="252">
        <v>213265</v>
      </c>
      <c r="B78" s="252" t="s">
        <v>1092</v>
      </c>
      <c r="C78" s="252" t="s">
        <v>85</v>
      </c>
      <c r="D78" s="252" t="s">
        <v>395</v>
      </c>
      <c r="E78" s="252" t="s">
        <v>833</v>
      </c>
      <c r="F78" s="252">
        <v>34241</v>
      </c>
      <c r="G78" s="252" t="s">
        <v>804</v>
      </c>
      <c r="H78" s="252" t="s">
        <v>834</v>
      </c>
      <c r="I78" s="252" t="s">
        <v>81</v>
      </c>
      <c r="J78" s="252" t="s">
        <v>2290</v>
      </c>
      <c r="K78" s="252">
        <v>2012</v>
      </c>
      <c r="L78" s="252" t="s">
        <v>2291</v>
      </c>
      <c r="M78" s="252" t="s">
        <v>804</v>
      </c>
    </row>
    <row r="79" spans="1:13">
      <c r="A79" s="252">
        <v>212210</v>
      </c>
      <c r="B79" s="252" t="s">
        <v>1593</v>
      </c>
      <c r="C79" s="252" t="s">
        <v>169</v>
      </c>
      <c r="D79" s="252" t="s">
        <v>395</v>
      </c>
      <c r="E79" s="252" t="s">
        <v>832</v>
      </c>
      <c r="F79" s="252">
        <v>34973</v>
      </c>
      <c r="G79" s="252" t="s">
        <v>2162</v>
      </c>
      <c r="H79" s="252" t="s">
        <v>834</v>
      </c>
      <c r="I79" s="252" t="s">
        <v>81</v>
      </c>
      <c r="J79" s="252" t="s">
        <v>805</v>
      </c>
      <c r="K79" s="252">
        <v>2014</v>
      </c>
      <c r="L79" s="252" t="s">
        <v>2291</v>
      </c>
      <c r="M79" s="252" t="s">
        <v>816</v>
      </c>
    </row>
    <row r="80" spans="1:13">
      <c r="A80" s="252">
        <v>213275</v>
      </c>
      <c r="B80" s="252" t="s">
        <v>1983</v>
      </c>
      <c r="C80" s="252" t="s">
        <v>240</v>
      </c>
      <c r="D80" s="252" t="s">
        <v>587</v>
      </c>
      <c r="E80" s="252" t="s">
        <v>832</v>
      </c>
      <c r="F80" s="252">
        <v>35292</v>
      </c>
      <c r="G80" s="252" t="s">
        <v>2029</v>
      </c>
      <c r="H80" s="252" t="s">
        <v>2284</v>
      </c>
      <c r="I80" s="252" t="s">
        <v>81</v>
      </c>
      <c r="J80" s="252" t="s">
        <v>2290</v>
      </c>
      <c r="K80" s="252">
        <v>2013</v>
      </c>
      <c r="L80" s="252" t="s">
        <v>804</v>
      </c>
      <c r="M80" s="252" t="s">
        <v>783</v>
      </c>
    </row>
    <row r="81" spans="1:18">
      <c r="A81" s="252">
        <v>213277</v>
      </c>
      <c r="B81" s="252" t="s">
        <v>1020</v>
      </c>
      <c r="C81" s="252" t="s">
        <v>189</v>
      </c>
      <c r="D81" s="252" t="s">
        <v>424</v>
      </c>
      <c r="E81" s="252" t="s">
        <v>833</v>
      </c>
      <c r="F81" s="252">
        <v>33510</v>
      </c>
      <c r="G81" s="252" t="s">
        <v>804</v>
      </c>
      <c r="H81" s="252" t="s">
        <v>834</v>
      </c>
      <c r="I81" s="252" t="s">
        <v>182</v>
      </c>
      <c r="J81" s="252" t="s">
        <v>2290</v>
      </c>
      <c r="K81" s="252">
        <v>2017</v>
      </c>
      <c r="L81" s="252" t="s">
        <v>806</v>
      </c>
      <c r="M81" s="252" t="s">
        <v>804</v>
      </c>
    </row>
    <row r="82" spans="1:18">
      <c r="A82" s="252">
        <v>214716</v>
      </c>
      <c r="B82" s="252" t="s">
        <v>1108</v>
      </c>
      <c r="C82" s="252" t="s">
        <v>171</v>
      </c>
      <c r="D82" s="252" t="s">
        <v>619</v>
      </c>
      <c r="E82" s="252" t="s">
        <v>833</v>
      </c>
      <c r="F82" s="252">
        <v>34834</v>
      </c>
      <c r="G82" s="252" t="s">
        <v>804</v>
      </c>
      <c r="H82" s="252" t="s">
        <v>834</v>
      </c>
      <c r="I82" s="252" t="s">
        <v>182</v>
      </c>
      <c r="J82" s="252" t="s">
        <v>2290</v>
      </c>
      <c r="K82" s="252">
        <v>2014</v>
      </c>
      <c r="L82" s="252" t="s">
        <v>2296</v>
      </c>
      <c r="M82" s="252" t="s">
        <v>804</v>
      </c>
    </row>
    <row r="83" spans="1:18">
      <c r="A83" s="252">
        <v>213280</v>
      </c>
      <c r="B83" s="252" t="s">
        <v>1832</v>
      </c>
      <c r="C83" s="252" t="s">
        <v>340</v>
      </c>
      <c r="D83" s="252" t="s">
        <v>652</v>
      </c>
      <c r="E83" s="252" t="s">
        <v>833</v>
      </c>
      <c r="F83" s="252">
        <v>36008</v>
      </c>
      <c r="G83" s="252" t="s">
        <v>2253</v>
      </c>
      <c r="H83" s="252" t="s">
        <v>834</v>
      </c>
      <c r="I83" s="252" t="s">
        <v>81</v>
      </c>
      <c r="J83" s="252" t="s">
        <v>2290</v>
      </c>
      <c r="K83" s="252">
        <v>2016</v>
      </c>
      <c r="L83" s="252" t="s">
        <v>2314</v>
      </c>
      <c r="M83" s="252" t="s">
        <v>823</v>
      </c>
    </row>
    <row r="84" spans="1:18">
      <c r="A84" s="252">
        <v>213285</v>
      </c>
      <c r="B84" s="252" t="s">
        <v>1251</v>
      </c>
      <c r="C84" s="252" t="s">
        <v>114</v>
      </c>
      <c r="D84" s="252" t="s">
        <v>487</v>
      </c>
      <c r="E84" s="252" t="s">
        <v>833</v>
      </c>
      <c r="F84" s="252">
        <v>34574</v>
      </c>
      <c r="G84" s="252" t="s">
        <v>2060</v>
      </c>
      <c r="H84" s="252" t="s">
        <v>834</v>
      </c>
      <c r="I84" s="252" t="s">
        <v>81</v>
      </c>
      <c r="J84" s="252" t="s">
        <v>2290</v>
      </c>
      <c r="K84" s="252">
        <v>2012</v>
      </c>
      <c r="L84" s="252" t="s">
        <v>804</v>
      </c>
      <c r="M84" s="252" t="s">
        <v>806</v>
      </c>
    </row>
    <row r="85" spans="1:18">
      <c r="A85" s="252">
        <v>213287</v>
      </c>
      <c r="B85" s="252" t="s">
        <v>1684</v>
      </c>
      <c r="C85" s="252" t="s">
        <v>230</v>
      </c>
      <c r="D85" s="252" t="s">
        <v>420</v>
      </c>
      <c r="E85" s="252" t="s">
        <v>833</v>
      </c>
      <c r="F85" s="252">
        <v>34862</v>
      </c>
      <c r="G85" s="252" t="s">
        <v>830</v>
      </c>
      <c r="H85" s="252" t="s">
        <v>834</v>
      </c>
      <c r="I85" s="252" t="s">
        <v>182</v>
      </c>
      <c r="J85" s="252" t="s">
        <v>2290</v>
      </c>
      <c r="K85" s="252">
        <v>2013</v>
      </c>
      <c r="L85" s="252" t="s">
        <v>2323</v>
      </c>
      <c r="M85" s="252" t="s">
        <v>830</v>
      </c>
    </row>
    <row r="86" spans="1:18">
      <c r="A86" s="252">
        <v>213291</v>
      </c>
      <c r="B86" s="252" t="s">
        <v>1194</v>
      </c>
      <c r="C86" s="252" t="s">
        <v>163</v>
      </c>
      <c r="D86" s="252" t="s">
        <v>471</v>
      </c>
      <c r="E86" s="252" t="s">
        <v>833</v>
      </c>
      <c r="F86" s="252">
        <v>35796</v>
      </c>
      <c r="G86" s="252" t="s">
        <v>831</v>
      </c>
      <c r="H86" s="252" t="s">
        <v>834</v>
      </c>
      <c r="I86" s="252" t="s">
        <v>81</v>
      </c>
      <c r="J86" s="252" t="s">
        <v>2290</v>
      </c>
      <c r="K86" s="252">
        <v>2016</v>
      </c>
      <c r="L86" s="252" t="s">
        <v>806</v>
      </c>
      <c r="M86" s="252" t="s">
        <v>831</v>
      </c>
    </row>
    <row r="87" spans="1:18">
      <c r="A87" s="252">
        <v>214722</v>
      </c>
      <c r="B87" s="252" t="s">
        <v>909</v>
      </c>
      <c r="C87" s="252" t="s">
        <v>85</v>
      </c>
      <c r="D87" s="252" t="s">
        <v>477</v>
      </c>
      <c r="E87" s="252" t="s">
        <v>833</v>
      </c>
      <c r="F87" s="252">
        <v>31942</v>
      </c>
      <c r="G87" s="252" t="s">
        <v>804</v>
      </c>
      <c r="H87" s="252" t="s">
        <v>834</v>
      </c>
      <c r="I87" s="252" t="s">
        <v>182</v>
      </c>
      <c r="J87" s="252" t="s">
        <v>2290</v>
      </c>
      <c r="K87" s="252">
        <v>2014</v>
      </c>
      <c r="L87" s="252" t="s">
        <v>813</v>
      </c>
      <c r="M87" s="252" t="s">
        <v>804</v>
      </c>
    </row>
    <row r="88" spans="1:18">
      <c r="A88" s="252">
        <v>211510</v>
      </c>
      <c r="B88" s="252" t="s">
        <v>1435</v>
      </c>
      <c r="C88" s="252" t="s">
        <v>84</v>
      </c>
      <c r="D88" s="252" t="s">
        <v>1436</v>
      </c>
      <c r="E88" s="252" t="s">
        <v>833</v>
      </c>
      <c r="F88" s="252">
        <v>33428</v>
      </c>
      <c r="G88" s="252" t="s">
        <v>814</v>
      </c>
      <c r="H88" s="252" t="s">
        <v>834</v>
      </c>
      <c r="I88" s="252" t="s">
        <v>81</v>
      </c>
      <c r="M88" s="252" t="s">
        <v>814</v>
      </c>
      <c r="Q88" s="252">
        <v>1085</v>
      </c>
      <c r="R88" s="252" t="s">
        <v>2346</v>
      </c>
    </row>
    <row r="89" spans="1:18">
      <c r="A89" s="252">
        <v>213293</v>
      </c>
      <c r="B89" s="252" t="s">
        <v>1208</v>
      </c>
      <c r="C89" s="252" t="s">
        <v>188</v>
      </c>
      <c r="D89" s="252" t="s">
        <v>493</v>
      </c>
      <c r="E89" s="252" t="s">
        <v>833</v>
      </c>
      <c r="F89" s="252">
        <v>33832</v>
      </c>
      <c r="G89" s="252" t="s">
        <v>2046</v>
      </c>
      <c r="H89" s="252" t="s">
        <v>834</v>
      </c>
      <c r="I89" s="252" t="s">
        <v>81</v>
      </c>
      <c r="J89" s="252" t="s">
        <v>2290</v>
      </c>
      <c r="K89" s="252">
        <v>2017</v>
      </c>
      <c r="L89" s="252" t="s">
        <v>806</v>
      </c>
      <c r="M89" s="252" t="s">
        <v>813</v>
      </c>
    </row>
    <row r="90" spans="1:18">
      <c r="A90" s="252">
        <v>214723</v>
      </c>
      <c r="B90" s="252" t="s">
        <v>1891</v>
      </c>
      <c r="C90" s="252" t="s">
        <v>1892</v>
      </c>
      <c r="D90" s="252" t="s">
        <v>419</v>
      </c>
      <c r="E90" s="252" t="s">
        <v>833</v>
      </c>
      <c r="F90" s="252">
        <v>30930</v>
      </c>
      <c r="G90" s="252" t="s">
        <v>804</v>
      </c>
      <c r="H90" s="252" t="s">
        <v>834</v>
      </c>
      <c r="I90" s="252" t="s">
        <v>182</v>
      </c>
      <c r="J90" s="252" t="s">
        <v>2290</v>
      </c>
      <c r="K90" s="252">
        <v>2010</v>
      </c>
      <c r="L90" s="252" t="s">
        <v>804</v>
      </c>
      <c r="M90" s="252" t="s">
        <v>824</v>
      </c>
    </row>
    <row r="91" spans="1:18">
      <c r="A91" s="252">
        <v>214725</v>
      </c>
      <c r="B91" s="252" t="s">
        <v>917</v>
      </c>
      <c r="C91" s="252" t="s">
        <v>133</v>
      </c>
      <c r="D91" s="252" t="s">
        <v>459</v>
      </c>
      <c r="E91" s="252" t="s">
        <v>833</v>
      </c>
      <c r="F91" s="252">
        <v>32242</v>
      </c>
      <c r="G91" s="252" t="s">
        <v>804</v>
      </c>
      <c r="H91" s="252" t="s">
        <v>834</v>
      </c>
      <c r="I91" s="252" t="s">
        <v>182</v>
      </c>
      <c r="J91" s="252" t="s">
        <v>2290</v>
      </c>
      <c r="K91" s="252">
        <v>2006</v>
      </c>
      <c r="L91" s="252" t="s">
        <v>2291</v>
      </c>
      <c r="M91" s="252" t="s">
        <v>804</v>
      </c>
    </row>
    <row r="92" spans="1:18">
      <c r="A92" s="252">
        <v>212227</v>
      </c>
      <c r="B92" s="252" t="s">
        <v>1739</v>
      </c>
      <c r="C92" s="252" t="s">
        <v>88</v>
      </c>
      <c r="D92" s="252" t="s">
        <v>594</v>
      </c>
      <c r="E92" s="252" t="s">
        <v>833</v>
      </c>
      <c r="F92" s="252">
        <v>35954</v>
      </c>
      <c r="G92" s="252" t="s">
        <v>2220</v>
      </c>
      <c r="H92" s="252" t="s">
        <v>834</v>
      </c>
      <c r="I92" s="252" t="s">
        <v>81</v>
      </c>
      <c r="J92" s="252" t="s">
        <v>805</v>
      </c>
      <c r="K92" s="252">
        <v>2016</v>
      </c>
      <c r="L92" s="252" t="s">
        <v>804</v>
      </c>
      <c r="M92" s="252" t="s">
        <v>818</v>
      </c>
    </row>
    <row r="93" spans="1:18">
      <c r="A93" s="252">
        <v>210827</v>
      </c>
      <c r="B93" s="252" t="s">
        <v>1822</v>
      </c>
      <c r="C93" s="252" t="s">
        <v>130</v>
      </c>
      <c r="D93" s="252" t="s">
        <v>1823</v>
      </c>
      <c r="E93" s="252" t="s">
        <v>832</v>
      </c>
      <c r="F93" s="252">
        <v>33955</v>
      </c>
      <c r="G93" s="252" t="s">
        <v>2250</v>
      </c>
      <c r="H93" s="252" t="s">
        <v>834</v>
      </c>
      <c r="I93" s="252" t="s">
        <v>81</v>
      </c>
      <c r="J93" s="252" t="s">
        <v>2290</v>
      </c>
      <c r="K93" s="252">
        <v>2011</v>
      </c>
      <c r="L93" s="252" t="s">
        <v>2041</v>
      </c>
      <c r="M93" s="252" t="s">
        <v>823</v>
      </c>
    </row>
    <row r="94" spans="1:18">
      <c r="A94" s="252">
        <v>213300</v>
      </c>
      <c r="B94" s="252" t="s">
        <v>1282</v>
      </c>
      <c r="C94" s="252" t="s">
        <v>210</v>
      </c>
      <c r="D94" s="252" t="s">
        <v>438</v>
      </c>
      <c r="E94" s="252" t="s">
        <v>833</v>
      </c>
      <c r="F94" s="252">
        <v>36189</v>
      </c>
      <c r="G94" s="252" t="s">
        <v>2069</v>
      </c>
      <c r="H94" s="252" t="s">
        <v>834</v>
      </c>
      <c r="I94" s="252" t="s">
        <v>81</v>
      </c>
      <c r="J94" s="252" t="s">
        <v>2290</v>
      </c>
      <c r="K94" s="252">
        <v>2016</v>
      </c>
      <c r="L94" s="252" t="s">
        <v>806</v>
      </c>
      <c r="M94" s="252" t="s">
        <v>806</v>
      </c>
    </row>
    <row r="95" spans="1:18">
      <c r="A95" s="252">
        <v>213304</v>
      </c>
      <c r="B95" s="252" t="s">
        <v>1165</v>
      </c>
      <c r="C95" s="252" t="s">
        <v>188</v>
      </c>
      <c r="D95" s="252" t="s">
        <v>335</v>
      </c>
      <c r="E95" s="252" t="s">
        <v>833</v>
      </c>
      <c r="F95" s="252">
        <v>31414</v>
      </c>
      <c r="G95" s="252" t="s">
        <v>804</v>
      </c>
      <c r="H95" s="252" t="s">
        <v>834</v>
      </c>
      <c r="I95" s="252" t="s">
        <v>81</v>
      </c>
      <c r="J95" s="252" t="s">
        <v>2290</v>
      </c>
      <c r="K95" s="252">
        <v>2009</v>
      </c>
      <c r="L95" s="252" t="s">
        <v>804</v>
      </c>
      <c r="M95" s="252" t="s">
        <v>804</v>
      </c>
    </row>
    <row r="96" spans="1:18">
      <c r="A96" s="252">
        <v>212231</v>
      </c>
      <c r="B96" s="252" t="s">
        <v>1441</v>
      </c>
      <c r="C96" s="252" t="s">
        <v>1442</v>
      </c>
      <c r="D96" s="252" t="s">
        <v>440</v>
      </c>
      <c r="E96" s="252" t="s">
        <v>833</v>
      </c>
      <c r="F96" s="252">
        <v>35434</v>
      </c>
      <c r="G96" s="252" t="s">
        <v>814</v>
      </c>
      <c r="H96" s="252" t="s">
        <v>834</v>
      </c>
      <c r="I96" s="252" t="s">
        <v>81</v>
      </c>
      <c r="J96" s="252" t="s">
        <v>2290</v>
      </c>
      <c r="K96" s="252">
        <v>2016</v>
      </c>
      <c r="L96" s="252" t="s">
        <v>804</v>
      </c>
      <c r="M96" s="252" t="s">
        <v>814</v>
      </c>
    </row>
    <row r="97" spans="1:21">
      <c r="A97" s="252">
        <v>213307</v>
      </c>
      <c r="B97" s="252" t="s">
        <v>1875</v>
      </c>
      <c r="C97" s="252" t="s">
        <v>138</v>
      </c>
      <c r="D97" s="252" t="s">
        <v>653</v>
      </c>
      <c r="E97" s="252" t="s">
        <v>833</v>
      </c>
      <c r="F97" s="252">
        <v>36423</v>
      </c>
      <c r="G97" s="252" t="s">
        <v>804</v>
      </c>
      <c r="H97" s="252" t="s">
        <v>834</v>
      </c>
      <c r="I97" s="252" t="s">
        <v>182</v>
      </c>
      <c r="J97" s="252" t="s">
        <v>2290</v>
      </c>
      <c r="K97" s="252">
        <v>2017</v>
      </c>
      <c r="L97" s="252" t="s">
        <v>2292</v>
      </c>
      <c r="M97" s="252" t="s">
        <v>823</v>
      </c>
    </row>
    <row r="98" spans="1:21">
      <c r="A98" s="252">
        <v>214731</v>
      </c>
      <c r="B98" s="252" t="s">
        <v>1063</v>
      </c>
      <c r="C98" s="252" t="s">
        <v>162</v>
      </c>
      <c r="D98" s="252" t="s">
        <v>580</v>
      </c>
      <c r="E98" s="252" t="s">
        <v>833</v>
      </c>
      <c r="F98" s="252">
        <v>35635</v>
      </c>
      <c r="G98" s="252" t="s">
        <v>804</v>
      </c>
      <c r="H98" s="252" t="s">
        <v>834</v>
      </c>
      <c r="I98" s="252" t="s">
        <v>182</v>
      </c>
      <c r="J98" s="252" t="s">
        <v>2290</v>
      </c>
      <c r="K98" s="252">
        <v>2016</v>
      </c>
      <c r="L98" s="252" t="s">
        <v>2291</v>
      </c>
      <c r="M98" s="252" t="s">
        <v>804</v>
      </c>
    </row>
    <row r="99" spans="1:21">
      <c r="A99" s="252">
        <v>212237</v>
      </c>
      <c r="B99" s="252" t="s">
        <v>1474</v>
      </c>
      <c r="C99" s="252" t="s">
        <v>288</v>
      </c>
      <c r="D99" s="252" t="s">
        <v>401</v>
      </c>
      <c r="E99" s="252" t="s">
        <v>833</v>
      </c>
      <c r="F99" s="252">
        <v>35804</v>
      </c>
      <c r="G99" s="252" t="s">
        <v>804</v>
      </c>
      <c r="H99" s="252" t="s">
        <v>834</v>
      </c>
      <c r="I99" s="252" t="s">
        <v>81</v>
      </c>
      <c r="J99" s="252" t="s">
        <v>2290</v>
      </c>
      <c r="K99" s="252">
        <v>2016</v>
      </c>
      <c r="L99" s="252" t="s">
        <v>804</v>
      </c>
      <c r="M99" s="252" t="s">
        <v>814</v>
      </c>
    </row>
    <row r="100" spans="1:21">
      <c r="A100" s="252">
        <v>212238</v>
      </c>
      <c r="B100" s="252" t="s">
        <v>1597</v>
      </c>
      <c r="C100" s="252" t="s">
        <v>120</v>
      </c>
      <c r="D100" s="252" t="s">
        <v>494</v>
      </c>
      <c r="E100" s="252" t="s">
        <v>832</v>
      </c>
      <c r="F100" s="252">
        <v>35809</v>
      </c>
      <c r="G100" s="252" t="s">
        <v>804</v>
      </c>
      <c r="H100" s="252" t="s">
        <v>834</v>
      </c>
      <c r="I100" s="252" t="s">
        <v>81</v>
      </c>
      <c r="J100" s="252" t="s">
        <v>805</v>
      </c>
      <c r="K100" s="252">
        <v>2016</v>
      </c>
      <c r="L100" s="252" t="s">
        <v>804</v>
      </c>
      <c r="M100" s="252" t="s">
        <v>816</v>
      </c>
    </row>
    <row r="101" spans="1:21">
      <c r="A101" s="252">
        <v>213314</v>
      </c>
      <c r="B101" s="252" t="s">
        <v>1615</v>
      </c>
      <c r="C101" s="252" t="s">
        <v>86</v>
      </c>
      <c r="D101" s="252" t="s">
        <v>442</v>
      </c>
      <c r="E101" s="252" t="s">
        <v>832</v>
      </c>
      <c r="F101" s="252">
        <v>35201</v>
      </c>
      <c r="G101" s="252" t="s">
        <v>804</v>
      </c>
      <c r="H101" s="252" t="s">
        <v>834</v>
      </c>
      <c r="I101" s="252" t="s">
        <v>182</v>
      </c>
      <c r="J101" s="252" t="s">
        <v>805</v>
      </c>
      <c r="K101" s="252">
        <v>2016</v>
      </c>
      <c r="L101" s="252" t="s">
        <v>804</v>
      </c>
      <c r="M101" s="252" t="s">
        <v>816</v>
      </c>
    </row>
    <row r="102" spans="1:21">
      <c r="A102" s="252">
        <v>211516</v>
      </c>
      <c r="B102" s="252" t="s">
        <v>1497</v>
      </c>
      <c r="C102" s="252" t="s">
        <v>84</v>
      </c>
      <c r="D102" s="252" t="s">
        <v>718</v>
      </c>
      <c r="E102" s="252" t="s">
        <v>832</v>
      </c>
      <c r="G102" s="252" t="s">
        <v>804</v>
      </c>
      <c r="H102" s="252" t="s">
        <v>834</v>
      </c>
      <c r="I102" s="252" t="s">
        <v>81</v>
      </c>
      <c r="J102" s="252" t="s">
        <v>805</v>
      </c>
      <c r="M102" s="252" t="s">
        <v>815</v>
      </c>
    </row>
    <row r="103" spans="1:21">
      <c r="A103" s="252">
        <v>209193</v>
      </c>
      <c r="B103" s="252" t="s">
        <v>1433</v>
      </c>
      <c r="C103" s="252" t="s">
        <v>1434</v>
      </c>
      <c r="D103" s="252" t="s">
        <v>390</v>
      </c>
      <c r="E103" s="252" t="s">
        <v>832</v>
      </c>
      <c r="F103" s="252">
        <v>31212</v>
      </c>
      <c r="G103" s="252" t="s">
        <v>814</v>
      </c>
      <c r="H103" s="252" t="s">
        <v>834</v>
      </c>
      <c r="I103" s="252" t="s">
        <v>81</v>
      </c>
      <c r="M103" s="252" t="s">
        <v>814</v>
      </c>
      <c r="Q103" s="252">
        <v>1207</v>
      </c>
      <c r="R103" s="252">
        <v>43747</v>
      </c>
    </row>
    <row r="104" spans="1:21">
      <c r="A104" s="252">
        <v>214738</v>
      </c>
      <c r="B104" s="252" t="s">
        <v>1603</v>
      </c>
      <c r="C104" s="252" t="s">
        <v>130</v>
      </c>
      <c r="D104" s="252" t="s">
        <v>519</v>
      </c>
      <c r="E104" s="252" t="s">
        <v>832</v>
      </c>
      <c r="F104" s="252">
        <v>33635</v>
      </c>
      <c r="G104" s="252" t="s">
        <v>804</v>
      </c>
      <c r="H104" s="252" t="s">
        <v>834</v>
      </c>
      <c r="I104" s="252" t="s">
        <v>182</v>
      </c>
      <c r="J104" s="252" t="s">
        <v>2290</v>
      </c>
      <c r="K104" s="252">
        <v>2010</v>
      </c>
      <c r="L104" s="252" t="s">
        <v>804</v>
      </c>
      <c r="M104" s="252" t="s">
        <v>816</v>
      </c>
    </row>
    <row r="105" spans="1:21">
      <c r="A105" s="252">
        <v>212245</v>
      </c>
      <c r="B105" s="252" t="s">
        <v>1655</v>
      </c>
      <c r="C105" s="252" t="s">
        <v>146</v>
      </c>
      <c r="D105" s="252" t="s">
        <v>387</v>
      </c>
      <c r="E105" s="252" t="s">
        <v>833</v>
      </c>
      <c r="F105" s="252">
        <v>36173</v>
      </c>
      <c r="G105" s="252" t="s">
        <v>2194</v>
      </c>
      <c r="H105" s="252" t="s">
        <v>834</v>
      </c>
      <c r="I105" s="252" t="s">
        <v>81</v>
      </c>
      <c r="J105" s="252" t="s">
        <v>2290</v>
      </c>
      <c r="K105" s="252">
        <v>2016</v>
      </c>
      <c r="L105" s="252" t="s">
        <v>2291</v>
      </c>
      <c r="M105" s="252" t="s">
        <v>829</v>
      </c>
    </row>
    <row r="106" spans="1:21">
      <c r="A106" s="252">
        <v>214741</v>
      </c>
      <c r="B106" s="252" t="s">
        <v>1677</v>
      </c>
      <c r="C106" s="252" t="s">
        <v>1038</v>
      </c>
      <c r="D106" s="252" t="s">
        <v>600</v>
      </c>
      <c r="E106" s="252" t="s">
        <v>833</v>
      </c>
      <c r="F106" s="252">
        <v>33977</v>
      </c>
      <c r="G106" s="252" t="s">
        <v>830</v>
      </c>
      <c r="H106" s="252" t="s">
        <v>834</v>
      </c>
      <c r="I106" s="252" t="s">
        <v>182</v>
      </c>
      <c r="J106" s="252" t="s">
        <v>805</v>
      </c>
      <c r="K106" s="252">
        <v>2012</v>
      </c>
      <c r="L106" s="252" t="s">
        <v>804</v>
      </c>
      <c r="M106" s="252" t="s">
        <v>830</v>
      </c>
    </row>
    <row r="107" spans="1:21">
      <c r="A107" s="252">
        <v>214742</v>
      </c>
      <c r="B107" s="252" t="s">
        <v>1780</v>
      </c>
      <c r="C107" s="252" t="s">
        <v>120</v>
      </c>
      <c r="D107" s="252" t="s">
        <v>408</v>
      </c>
      <c r="E107" s="252" t="s">
        <v>833</v>
      </c>
      <c r="F107" s="252">
        <v>35763</v>
      </c>
      <c r="G107" s="252" t="s">
        <v>2239</v>
      </c>
      <c r="H107" s="252" t="s">
        <v>834</v>
      </c>
      <c r="I107" s="252" t="s">
        <v>182</v>
      </c>
      <c r="J107" s="252" t="s">
        <v>805</v>
      </c>
      <c r="K107" s="252">
        <v>2016</v>
      </c>
      <c r="L107" s="252" t="s">
        <v>2326</v>
      </c>
      <c r="M107" s="252" t="s">
        <v>826</v>
      </c>
    </row>
    <row r="108" spans="1:21">
      <c r="A108" s="252">
        <v>213318</v>
      </c>
      <c r="B108" s="252" t="s">
        <v>1191</v>
      </c>
      <c r="C108" s="252" t="s">
        <v>109</v>
      </c>
      <c r="D108" s="252" t="s">
        <v>456</v>
      </c>
      <c r="E108" s="252" t="s">
        <v>833</v>
      </c>
      <c r="F108" s="252">
        <v>36255</v>
      </c>
      <c r="G108" s="252" t="s">
        <v>2023</v>
      </c>
      <c r="H108" s="252" t="s">
        <v>2284</v>
      </c>
      <c r="I108" s="252" t="s">
        <v>81</v>
      </c>
      <c r="J108" s="252" t="s">
        <v>2290</v>
      </c>
      <c r="K108" s="252">
        <v>2017</v>
      </c>
      <c r="L108" s="252" t="s">
        <v>2291</v>
      </c>
      <c r="M108" s="252" t="s">
        <v>783</v>
      </c>
    </row>
    <row r="109" spans="1:21">
      <c r="A109" s="252">
        <v>213320</v>
      </c>
      <c r="B109" s="252" t="s">
        <v>1786</v>
      </c>
      <c r="C109" s="252" t="s">
        <v>169</v>
      </c>
      <c r="D109" s="252" t="s">
        <v>397</v>
      </c>
      <c r="E109" s="252" t="s">
        <v>833</v>
      </c>
      <c r="F109" s="252">
        <v>32152</v>
      </c>
      <c r="G109" s="252" t="s">
        <v>816</v>
      </c>
      <c r="H109" s="252" t="s">
        <v>834</v>
      </c>
      <c r="I109" s="252" t="s">
        <v>81</v>
      </c>
      <c r="J109" s="252" t="s">
        <v>805</v>
      </c>
      <c r="K109" s="252">
        <v>2007</v>
      </c>
      <c r="L109" s="252" t="s">
        <v>2292</v>
      </c>
      <c r="M109" s="252" t="s">
        <v>826</v>
      </c>
      <c r="S109" s="252">
        <v>839</v>
      </c>
      <c r="T109" s="252">
        <v>43775</v>
      </c>
      <c r="U109" s="252">
        <v>10000</v>
      </c>
    </row>
    <row r="110" spans="1:21">
      <c r="A110" s="252">
        <v>213322</v>
      </c>
      <c r="B110" s="252" t="s">
        <v>1211</v>
      </c>
      <c r="C110" s="252" t="s">
        <v>79</v>
      </c>
      <c r="D110" s="252" t="s">
        <v>415</v>
      </c>
      <c r="E110" s="252" t="s">
        <v>833</v>
      </c>
      <c r="F110" s="252">
        <v>35074</v>
      </c>
      <c r="G110" s="252" t="s">
        <v>813</v>
      </c>
      <c r="H110" s="252" t="s">
        <v>834</v>
      </c>
      <c r="I110" s="252" t="s">
        <v>81</v>
      </c>
      <c r="M110" s="252" t="s">
        <v>813</v>
      </c>
      <c r="Q110" s="252">
        <v>1238</v>
      </c>
      <c r="R110" s="252">
        <v>43808</v>
      </c>
    </row>
    <row r="111" spans="1:21">
      <c r="A111" s="252">
        <v>213324</v>
      </c>
      <c r="B111" s="252" t="s">
        <v>1454</v>
      </c>
      <c r="C111" s="252" t="s">
        <v>201</v>
      </c>
      <c r="D111" s="252" t="s">
        <v>390</v>
      </c>
      <c r="E111" s="252" t="s">
        <v>833</v>
      </c>
      <c r="F111" s="252">
        <v>29068</v>
      </c>
      <c r="G111" s="252" t="s">
        <v>814</v>
      </c>
      <c r="H111" s="252" t="s">
        <v>834</v>
      </c>
      <c r="I111" s="252" t="s">
        <v>81</v>
      </c>
      <c r="J111" s="252" t="s">
        <v>2290</v>
      </c>
      <c r="K111" s="252">
        <v>1999</v>
      </c>
      <c r="L111" s="252" t="s">
        <v>814</v>
      </c>
      <c r="M111" s="252" t="s">
        <v>814</v>
      </c>
    </row>
    <row r="112" spans="1:21">
      <c r="A112" s="252">
        <v>213327</v>
      </c>
      <c r="B112" s="252" t="s">
        <v>322</v>
      </c>
      <c r="C112" s="252" t="s">
        <v>88</v>
      </c>
      <c r="D112" s="252" t="s">
        <v>490</v>
      </c>
      <c r="E112" s="252" t="s">
        <v>833</v>
      </c>
      <c r="F112" s="252">
        <v>36052</v>
      </c>
      <c r="G112" s="252" t="s">
        <v>818</v>
      </c>
      <c r="H112" s="252" t="s">
        <v>834</v>
      </c>
      <c r="I112" s="252" t="s">
        <v>182</v>
      </c>
      <c r="J112" s="252" t="s">
        <v>2290</v>
      </c>
      <c r="K112" s="252">
        <v>2016</v>
      </c>
      <c r="L112" s="252" t="s">
        <v>2324</v>
      </c>
      <c r="M112" s="252" t="s">
        <v>818</v>
      </c>
    </row>
    <row r="113" spans="1:13">
      <c r="A113" s="252">
        <v>214744</v>
      </c>
      <c r="B113" s="252" t="s">
        <v>1729</v>
      </c>
      <c r="C113" s="252" t="s">
        <v>88</v>
      </c>
      <c r="D113" s="252" t="s">
        <v>586</v>
      </c>
      <c r="E113" s="252" t="s">
        <v>833</v>
      </c>
      <c r="F113" s="252">
        <v>33685</v>
      </c>
      <c r="G113" s="252" t="s">
        <v>2214</v>
      </c>
      <c r="H113" s="252" t="s">
        <v>834</v>
      </c>
      <c r="I113" s="252" t="s">
        <v>182</v>
      </c>
      <c r="J113" s="252" t="s">
        <v>2290</v>
      </c>
      <c r="K113" s="252">
        <v>2010</v>
      </c>
      <c r="L113" s="252" t="s">
        <v>804</v>
      </c>
      <c r="M113" s="252" t="s">
        <v>818</v>
      </c>
    </row>
    <row r="114" spans="1:13">
      <c r="A114" s="252">
        <v>213328</v>
      </c>
      <c r="B114" s="252" t="s">
        <v>1558</v>
      </c>
      <c r="C114" s="252" t="s">
        <v>86</v>
      </c>
      <c r="D114" s="252" t="s">
        <v>486</v>
      </c>
      <c r="E114" s="252" t="s">
        <v>833</v>
      </c>
      <c r="F114" s="252">
        <v>34110</v>
      </c>
      <c r="G114" s="252" t="s">
        <v>2164</v>
      </c>
      <c r="H114" s="252" t="s">
        <v>834</v>
      </c>
      <c r="I114" s="252" t="s">
        <v>81</v>
      </c>
      <c r="J114" s="252" t="s">
        <v>2290</v>
      </c>
      <c r="K114" s="252">
        <v>2011</v>
      </c>
      <c r="L114" s="252" t="s">
        <v>806</v>
      </c>
      <c r="M114" s="252" t="s">
        <v>815</v>
      </c>
    </row>
    <row r="115" spans="1:13">
      <c r="A115" s="252">
        <v>213329</v>
      </c>
      <c r="B115" s="252" t="s">
        <v>1871</v>
      </c>
      <c r="C115" s="252" t="s">
        <v>265</v>
      </c>
      <c r="D115" s="252" t="s">
        <v>426</v>
      </c>
      <c r="E115" s="252" t="s">
        <v>833</v>
      </c>
      <c r="F115" s="252">
        <v>29806</v>
      </c>
      <c r="G115" s="252" t="s">
        <v>2267</v>
      </c>
      <c r="H115" s="252" t="s">
        <v>834</v>
      </c>
      <c r="I115" s="252" t="s">
        <v>81</v>
      </c>
      <c r="J115" s="252" t="s">
        <v>2290</v>
      </c>
      <c r="K115" s="252">
        <v>2013</v>
      </c>
      <c r="L115" s="252" t="s">
        <v>2292</v>
      </c>
      <c r="M115" s="252" t="s">
        <v>823</v>
      </c>
    </row>
    <row r="116" spans="1:13">
      <c r="A116" s="252">
        <v>214745</v>
      </c>
      <c r="B116" s="252" t="s">
        <v>1700</v>
      </c>
      <c r="C116" s="252" t="s">
        <v>148</v>
      </c>
      <c r="D116" s="252" t="s">
        <v>503</v>
      </c>
      <c r="E116" s="252" t="s">
        <v>833</v>
      </c>
      <c r="F116" s="252">
        <v>34283</v>
      </c>
      <c r="G116" s="252" t="s">
        <v>2207</v>
      </c>
      <c r="H116" s="252" t="s">
        <v>834</v>
      </c>
      <c r="I116" s="252" t="s">
        <v>182</v>
      </c>
      <c r="J116" s="252" t="s">
        <v>2290</v>
      </c>
      <c r="K116" s="252">
        <v>2012</v>
      </c>
      <c r="L116" s="252" t="s">
        <v>830</v>
      </c>
      <c r="M116" s="252" t="s">
        <v>830</v>
      </c>
    </row>
    <row r="117" spans="1:13">
      <c r="A117" s="252">
        <v>214746</v>
      </c>
      <c r="B117" s="252" t="s">
        <v>1331</v>
      </c>
      <c r="C117" s="252" t="s">
        <v>171</v>
      </c>
      <c r="D117" s="252" t="s">
        <v>462</v>
      </c>
      <c r="E117" s="252" t="s">
        <v>833</v>
      </c>
      <c r="F117" s="252">
        <v>35449</v>
      </c>
      <c r="G117" s="252" t="s">
        <v>2089</v>
      </c>
      <c r="H117" s="252" t="s">
        <v>834</v>
      </c>
      <c r="I117" s="252" t="s">
        <v>182</v>
      </c>
      <c r="J117" s="252" t="s">
        <v>2290</v>
      </c>
      <c r="K117" s="252">
        <v>2014</v>
      </c>
      <c r="L117" s="252" t="s">
        <v>806</v>
      </c>
      <c r="M117" s="252" t="s">
        <v>806</v>
      </c>
    </row>
    <row r="118" spans="1:13">
      <c r="A118" s="252">
        <v>212254</v>
      </c>
      <c r="B118" s="252" t="s">
        <v>1721</v>
      </c>
      <c r="C118" s="252" t="s">
        <v>243</v>
      </c>
      <c r="D118" s="252" t="s">
        <v>490</v>
      </c>
      <c r="E118" s="252" t="s">
        <v>833</v>
      </c>
      <c r="F118" s="252">
        <v>33934</v>
      </c>
      <c r="G118" s="252" t="s">
        <v>2210</v>
      </c>
      <c r="H118" s="252" t="s">
        <v>834</v>
      </c>
      <c r="I118" s="252" t="s">
        <v>182</v>
      </c>
      <c r="J118" s="252" t="s">
        <v>805</v>
      </c>
      <c r="K118" s="252">
        <v>2011</v>
      </c>
      <c r="L118" s="252" t="s">
        <v>2324</v>
      </c>
      <c r="M118" s="252" t="s">
        <v>818</v>
      </c>
    </row>
    <row r="119" spans="1:13">
      <c r="A119" s="252">
        <v>214748</v>
      </c>
      <c r="B119" s="252" t="s">
        <v>1135</v>
      </c>
      <c r="C119" s="252" t="s">
        <v>148</v>
      </c>
      <c r="D119" s="252" t="s">
        <v>466</v>
      </c>
      <c r="E119" s="252" t="s">
        <v>833</v>
      </c>
      <c r="F119" s="252">
        <v>36161</v>
      </c>
      <c r="G119" s="252" t="s">
        <v>804</v>
      </c>
      <c r="H119" s="252" t="s">
        <v>834</v>
      </c>
      <c r="I119" s="252" t="s">
        <v>182</v>
      </c>
      <c r="J119" s="252" t="s">
        <v>2290</v>
      </c>
      <c r="K119" s="252">
        <v>2016</v>
      </c>
      <c r="L119" s="252" t="s">
        <v>2291</v>
      </c>
      <c r="M119" s="252" t="s">
        <v>804</v>
      </c>
    </row>
    <row r="120" spans="1:13">
      <c r="A120" s="252">
        <v>211529</v>
      </c>
      <c r="B120" s="252" t="s">
        <v>1412</v>
      </c>
      <c r="C120" s="252" t="s">
        <v>123</v>
      </c>
      <c r="D120" s="252" t="s">
        <v>501</v>
      </c>
      <c r="E120" s="252" t="s">
        <v>833</v>
      </c>
      <c r="F120" s="252">
        <v>35178</v>
      </c>
      <c r="G120" s="252" t="s">
        <v>804</v>
      </c>
      <c r="H120" s="252" t="s">
        <v>834</v>
      </c>
      <c r="I120" s="252" t="s">
        <v>81</v>
      </c>
      <c r="J120" s="252" t="s">
        <v>2290</v>
      </c>
      <c r="K120" s="252">
        <v>2014</v>
      </c>
      <c r="L120" s="252" t="s">
        <v>804</v>
      </c>
      <c r="M120" s="252" t="s">
        <v>806</v>
      </c>
    </row>
    <row r="121" spans="1:13">
      <c r="A121" s="252">
        <v>213335</v>
      </c>
      <c r="B121" s="252" t="s">
        <v>1696</v>
      </c>
      <c r="C121" s="252" t="s">
        <v>184</v>
      </c>
      <c r="D121" s="252" t="s">
        <v>430</v>
      </c>
      <c r="E121" s="252" t="s">
        <v>832</v>
      </c>
      <c r="F121" s="252">
        <v>36537</v>
      </c>
      <c r="G121" s="252" t="s">
        <v>804</v>
      </c>
      <c r="H121" s="252" t="s">
        <v>834</v>
      </c>
      <c r="I121" s="252" t="s">
        <v>182</v>
      </c>
      <c r="J121" s="252" t="s">
        <v>2290</v>
      </c>
      <c r="K121" s="252">
        <v>2017</v>
      </c>
      <c r="L121" s="252" t="s">
        <v>804</v>
      </c>
      <c r="M121" s="252" t="s">
        <v>830</v>
      </c>
    </row>
    <row r="122" spans="1:13">
      <c r="A122" s="252">
        <v>210258</v>
      </c>
      <c r="B122" s="252" t="s">
        <v>1330</v>
      </c>
      <c r="C122" s="252" t="s">
        <v>165</v>
      </c>
      <c r="D122" s="252" t="s">
        <v>432</v>
      </c>
      <c r="E122" s="252" t="s">
        <v>832</v>
      </c>
      <c r="F122" s="252">
        <v>34474</v>
      </c>
      <c r="G122" s="252" t="s">
        <v>2088</v>
      </c>
      <c r="H122" s="252" t="s">
        <v>834</v>
      </c>
      <c r="I122" s="252" t="s">
        <v>81</v>
      </c>
      <c r="J122" s="252" t="s">
        <v>2290</v>
      </c>
      <c r="K122" s="252">
        <v>2012</v>
      </c>
      <c r="L122" s="252" t="s">
        <v>2292</v>
      </c>
      <c r="M122" s="252" t="s">
        <v>806</v>
      </c>
    </row>
    <row r="123" spans="1:13">
      <c r="A123" s="252">
        <v>213336</v>
      </c>
      <c r="B123" s="252" t="s">
        <v>1995</v>
      </c>
      <c r="C123" s="252" t="s">
        <v>215</v>
      </c>
      <c r="D123" s="252" t="s">
        <v>601</v>
      </c>
      <c r="E123" s="252" t="s">
        <v>832</v>
      </c>
      <c r="F123" s="252">
        <v>36526</v>
      </c>
      <c r="G123" s="252" t="s">
        <v>2019</v>
      </c>
      <c r="H123" s="252" t="s">
        <v>2284</v>
      </c>
      <c r="I123" s="252" t="s">
        <v>182</v>
      </c>
      <c r="J123" s="252" t="s">
        <v>2290</v>
      </c>
      <c r="K123" s="252">
        <v>2017</v>
      </c>
      <c r="L123" s="252" t="s">
        <v>2291</v>
      </c>
      <c r="M123" s="252" t="s">
        <v>783</v>
      </c>
    </row>
    <row r="124" spans="1:13">
      <c r="A124" s="252">
        <v>212262</v>
      </c>
      <c r="B124" s="252" t="s">
        <v>1778</v>
      </c>
      <c r="C124" s="252" t="s">
        <v>700</v>
      </c>
      <c r="D124" s="252" t="s">
        <v>495</v>
      </c>
      <c r="E124" s="252" t="s">
        <v>832</v>
      </c>
      <c r="F124" s="252">
        <v>35504</v>
      </c>
      <c r="G124" s="252" t="s">
        <v>2044</v>
      </c>
      <c r="H124" s="252" t="s">
        <v>834</v>
      </c>
      <c r="I124" s="252" t="s">
        <v>81</v>
      </c>
      <c r="J124" s="252" t="s">
        <v>805</v>
      </c>
      <c r="K124" s="252">
        <v>2015</v>
      </c>
      <c r="L124" s="252" t="s">
        <v>2291</v>
      </c>
      <c r="M124" s="252" t="s">
        <v>826</v>
      </c>
    </row>
    <row r="125" spans="1:13">
      <c r="A125" s="252">
        <v>213338</v>
      </c>
      <c r="B125" s="252" t="s">
        <v>1797</v>
      </c>
      <c r="C125" s="252" t="s">
        <v>159</v>
      </c>
      <c r="D125" s="252" t="s">
        <v>390</v>
      </c>
      <c r="E125" s="252" t="s">
        <v>832</v>
      </c>
      <c r="F125" s="252">
        <v>35439</v>
      </c>
      <c r="G125" s="252" t="s">
        <v>2231</v>
      </c>
      <c r="H125" s="252" t="s">
        <v>834</v>
      </c>
      <c r="I125" s="252" t="s">
        <v>182</v>
      </c>
      <c r="J125" s="252" t="s">
        <v>2303</v>
      </c>
      <c r="K125" s="252">
        <v>2017</v>
      </c>
      <c r="L125" s="252" t="s">
        <v>826</v>
      </c>
      <c r="M125" s="252" t="s">
        <v>826</v>
      </c>
    </row>
    <row r="126" spans="1:13">
      <c r="A126" s="252">
        <v>213340</v>
      </c>
      <c r="B126" s="252" t="s">
        <v>1586</v>
      </c>
      <c r="C126" s="252" t="s">
        <v>86</v>
      </c>
      <c r="D126" s="252" t="s">
        <v>425</v>
      </c>
      <c r="E126" s="252" t="s">
        <v>832</v>
      </c>
      <c r="F126" s="252">
        <v>32725</v>
      </c>
      <c r="G126" s="252" t="s">
        <v>2162</v>
      </c>
      <c r="H126" s="252" t="s">
        <v>834</v>
      </c>
      <c r="I126" s="252" t="s">
        <v>81</v>
      </c>
      <c r="J126" s="252" t="s">
        <v>2290</v>
      </c>
      <c r="K126" s="252">
        <v>2008</v>
      </c>
      <c r="L126" s="252" t="s">
        <v>804</v>
      </c>
      <c r="M126" s="252" t="s">
        <v>816</v>
      </c>
    </row>
    <row r="127" spans="1:13">
      <c r="A127" s="252">
        <v>212264</v>
      </c>
      <c r="B127" s="252" t="s">
        <v>1270</v>
      </c>
      <c r="C127" s="252" t="s">
        <v>80</v>
      </c>
      <c r="D127" s="252" t="s">
        <v>398</v>
      </c>
      <c r="E127" s="252" t="s">
        <v>832</v>
      </c>
      <c r="F127" s="252">
        <v>33260</v>
      </c>
      <c r="G127" s="252" t="s">
        <v>568</v>
      </c>
      <c r="H127" s="252" t="s">
        <v>834</v>
      </c>
      <c r="I127" s="252" t="s">
        <v>81</v>
      </c>
      <c r="J127" s="252" t="s">
        <v>2290</v>
      </c>
      <c r="K127" s="252">
        <v>2016</v>
      </c>
      <c r="L127" s="252" t="s">
        <v>2291</v>
      </c>
      <c r="M127" s="252" t="s">
        <v>806</v>
      </c>
    </row>
    <row r="128" spans="1:13">
      <c r="A128" s="252">
        <v>214751</v>
      </c>
      <c r="B128" s="252" t="s">
        <v>1750</v>
      </c>
      <c r="C128" s="252" t="s">
        <v>295</v>
      </c>
      <c r="D128" s="252" t="s">
        <v>527</v>
      </c>
      <c r="E128" s="252" t="s">
        <v>833</v>
      </c>
      <c r="F128" s="252">
        <v>35545</v>
      </c>
      <c r="G128" s="252" t="s">
        <v>804</v>
      </c>
      <c r="H128" s="252" t="s">
        <v>834</v>
      </c>
      <c r="I128" s="252" t="s">
        <v>182</v>
      </c>
      <c r="J128" s="252" t="s">
        <v>805</v>
      </c>
      <c r="K128" s="252">
        <v>2016</v>
      </c>
      <c r="L128" s="252" t="s">
        <v>2292</v>
      </c>
      <c r="M128" s="252" t="s">
        <v>818</v>
      </c>
    </row>
    <row r="129" spans="1:13">
      <c r="A129" s="252">
        <v>203255</v>
      </c>
      <c r="B129" s="252" t="s">
        <v>911</v>
      </c>
      <c r="C129" s="252" t="s">
        <v>114</v>
      </c>
      <c r="D129" s="252" t="s">
        <v>628</v>
      </c>
      <c r="E129" s="252" t="s">
        <v>833</v>
      </c>
      <c r="F129" s="252">
        <v>30911</v>
      </c>
      <c r="G129" s="252" t="s">
        <v>804</v>
      </c>
      <c r="H129" s="252" t="s">
        <v>834</v>
      </c>
      <c r="I129" s="252" t="s">
        <v>81</v>
      </c>
      <c r="J129" s="252" t="s">
        <v>2290</v>
      </c>
      <c r="K129" s="252">
        <v>2001</v>
      </c>
      <c r="L129" s="252" t="s">
        <v>804</v>
      </c>
      <c r="M129" s="252" t="s">
        <v>804</v>
      </c>
    </row>
    <row r="130" spans="1:13">
      <c r="A130" s="252">
        <v>211535</v>
      </c>
      <c r="B130" s="252" t="s">
        <v>1900</v>
      </c>
      <c r="C130" s="252" t="s">
        <v>86</v>
      </c>
      <c r="D130" s="252" t="s">
        <v>432</v>
      </c>
      <c r="E130" s="252" t="s">
        <v>833</v>
      </c>
      <c r="F130" s="252">
        <v>35636</v>
      </c>
      <c r="G130" s="252" t="s">
        <v>804</v>
      </c>
      <c r="H130" s="252" t="s">
        <v>834</v>
      </c>
      <c r="I130" s="252" t="s">
        <v>81</v>
      </c>
      <c r="J130" s="252" t="s">
        <v>2290</v>
      </c>
      <c r="K130" s="252">
        <v>2015</v>
      </c>
      <c r="L130" s="252" t="s">
        <v>2292</v>
      </c>
      <c r="M130" s="252" t="s">
        <v>824</v>
      </c>
    </row>
    <row r="131" spans="1:13">
      <c r="A131" s="252">
        <v>212266</v>
      </c>
      <c r="B131" s="252" t="s">
        <v>1715</v>
      </c>
      <c r="C131" s="252" t="s">
        <v>88</v>
      </c>
      <c r="D131" s="252" t="s">
        <v>781</v>
      </c>
      <c r="E131" s="252" t="s">
        <v>833</v>
      </c>
      <c r="F131" s="252">
        <v>33147</v>
      </c>
      <c r="G131" s="252" t="s">
        <v>2212</v>
      </c>
      <c r="H131" s="252" t="s">
        <v>834</v>
      </c>
      <c r="I131" s="252" t="s">
        <v>182</v>
      </c>
      <c r="M131" s="252" t="s">
        <v>818</v>
      </c>
    </row>
    <row r="132" spans="1:13">
      <c r="A132" s="252">
        <v>214752</v>
      </c>
      <c r="B132" s="252" t="s">
        <v>1564</v>
      </c>
      <c r="C132" s="252" t="s">
        <v>133</v>
      </c>
      <c r="D132" s="252" t="s">
        <v>1565</v>
      </c>
      <c r="E132" s="252" t="s">
        <v>833</v>
      </c>
      <c r="F132" s="252">
        <v>33253</v>
      </c>
      <c r="G132" s="252" t="s">
        <v>2166</v>
      </c>
      <c r="H132" s="252" t="s">
        <v>834</v>
      </c>
      <c r="I132" s="252" t="s">
        <v>182</v>
      </c>
      <c r="J132" s="252" t="s">
        <v>2290</v>
      </c>
      <c r="K132" s="252">
        <v>2008</v>
      </c>
      <c r="L132" s="252" t="s">
        <v>815</v>
      </c>
      <c r="M132" s="252" t="s">
        <v>815</v>
      </c>
    </row>
    <row r="133" spans="1:13">
      <c r="A133" s="252">
        <v>214753</v>
      </c>
      <c r="B133" s="252" t="s">
        <v>1050</v>
      </c>
      <c r="C133" s="252" t="s">
        <v>82</v>
      </c>
      <c r="D133" s="252" t="s">
        <v>527</v>
      </c>
      <c r="E133" s="252" t="s">
        <v>833</v>
      </c>
      <c r="F133" s="252">
        <v>34439</v>
      </c>
      <c r="G133" s="252" t="s">
        <v>804</v>
      </c>
      <c r="H133" s="252" t="s">
        <v>834</v>
      </c>
      <c r="I133" s="252" t="s">
        <v>182</v>
      </c>
      <c r="J133" s="252" t="s">
        <v>2290</v>
      </c>
      <c r="K133" s="252">
        <v>2012</v>
      </c>
      <c r="L133" s="252" t="s">
        <v>804</v>
      </c>
      <c r="M133" s="252" t="s">
        <v>804</v>
      </c>
    </row>
    <row r="134" spans="1:13">
      <c r="A134" s="252">
        <v>213345</v>
      </c>
      <c r="B134" s="252" t="s">
        <v>1171</v>
      </c>
      <c r="C134" s="252" t="s">
        <v>102</v>
      </c>
      <c r="D134" s="252" t="s">
        <v>596</v>
      </c>
      <c r="E134" s="252" t="s">
        <v>833</v>
      </c>
      <c r="F134" s="252">
        <v>35357</v>
      </c>
      <c r="G134" s="252" t="s">
        <v>2021</v>
      </c>
      <c r="H134" s="252" t="s">
        <v>834</v>
      </c>
      <c r="I134" s="252" t="s">
        <v>81</v>
      </c>
      <c r="J134" s="252" t="s">
        <v>2290</v>
      </c>
      <c r="K134" s="252">
        <v>2015</v>
      </c>
      <c r="L134" s="252" t="s">
        <v>2292</v>
      </c>
      <c r="M134" s="252" t="s">
        <v>804</v>
      </c>
    </row>
    <row r="135" spans="1:13">
      <c r="A135" s="252">
        <v>211538</v>
      </c>
      <c r="B135" s="252" t="s">
        <v>1499</v>
      </c>
      <c r="C135" s="252" t="s">
        <v>1500</v>
      </c>
      <c r="D135" s="252" t="s">
        <v>397</v>
      </c>
      <c r="E135" s="252" t="s">
        <v>833</v>
      </c>
      <c r="F135" s="252">
        <v>35019</v>
      </c>
      <c r="G135" s="252" t="s">
        <v>2010</v>
      </c>
      <c r="H135" s="252" t="s">
        <v>834</v>
      </c>
      <c r="I135" s="252" t="s">
        <v>81</v>
      </c>
      <c r="J135" s="252" t="s">
        <v>2290</v>
      </c>
      <c r="K135" s="252">
        <v>2013</v>
      </c>
      <c r="L135" s="252" t="s">
        <v>806</v>
      </c>
      <c r="M135" s="252" t="s">
        <v>815</v>
      </c>
    </row>
    <row r="136" spans="1:13">
      <c r="A136" s="252">
        <v>213351</v>
      </c>
      <c r="B136" s="252" t="s">
        <v>1854</v>
      </c>
      <c r="C136" s="252" t="s">
        <v>196</v>
      </c>
      <c r="D136" s="252" t="s">
        <v>458</v>
      </c>
      <c r="E136" s="252" t="s">
        <v>832</v>
      </c>
      <c r="F136" s="252">
        <v>27570</v>
      </c>
      <c r="G136" s="252" t="s">
        <v>2260</v>
      </c>
      <c r="H136" s="252" t="s">
        <v>834</v>
      </c>
      <c r="I136" s="252" t="s">
        <v>81</v>
      </c>
      <c r="J136" s="252" t="s">
        <v>805</v>
      </c>
      <c r="K136" s="252">
        <v>1994</v>
      </c>
      <c r="L136" s="252" t="s">
        <v>823</v>
      </c>
      <c r="M136" s="252" t="s">
        <v>823</v>
      </c>
    </row>
    <row r="137" spans="1:13">
      <c r="A137" s="252">
        <v>203274</v>
      </c>
      <c r="B137" s="252" t="s">
        <v>1431</v>
      </c>
      <c r="C137" s="252" t="s">
        <v>132</v>
      </c>
      <c r="D137" s="252" t="s">
        <v>626</v>
      </c>
      <c r="E137" s="252" t="s">
        <v>832</v>
      </c>
      <c r="F137" s="252">
        <v>29860</v>
      </c>
      <c r="G137" s="252" t="s">
        <v>814</v>
      </c>
      <c r="H137" s="252" t="s">
        <v>834</v>
      </c>
      <c r="I137" s="252" t="s">
        <v>81</v>
      </c>
      <c r="J137" s="252" t="s">
        <v>2290</v>
      </c>
      <c r="K137" s="252">
        <v>2003</v>
      </c>
      <c r="L137" s="252" t="s">
        <v>814</v>
      </c>
      <c r="M137" s="252" t="s">
        <v>814</v>
      </c>
    </row>
    <row r="138" spans="1:13">
      <c r="A138" s="252">
        <v>210262</v>
      </c>
      <c r="B138" s="252" t="s">
        <v>1909</v>
      </c>
      <c r="C138" s="252" t="s">
        <v>86</v>
      </c>
      <c r="D138" s="252" t="s">
        <v>699</v>
      </c>
      <c r="E138" s="252" t="s">
        <v>832</v>
      </c>
      <c r="F138" s="252">
        <v>34943</v>
      </c>
      <c r="G138" s="252" t="s">
        <v>2274</v>
      </c>
      <c r="H138" s="252" t="s">
        <v>834</v>
      </c>
      <c r="I138" s="252" t="s">
        <v>81</v>
      </c>
      <c r="J138" s="252" t="s">
        <v>2290</v>
      </c>
      <c r="K138" s="252">
        <v>2014</v>
      </c>
      <c r="L138" s="252" t="s">
        <v>2291</v>
      </c>
      <c r="M138" s="252" t="s">
        <v>824</v>
      </c>
    </row>
    <row r="139" spans="1:13">
      <c r="A139" s="252">
        <v>213355</v>
      </c>
      <c r="B139" s="252" t="s">
        <v>1082</v>
      </c>
      <c r="C139" s="252" t="s">
        <v>563</v>
      </c>
      <c r="D139" s="252" t="s">
        <v>622</v>
      </c>
      <c r="E139" s="252" t="s">
        <v>833</v>
      </c>
      <c r="F139" s="252">
        <v>32149</v>
      </c>
      <c r="G139" s="252" t="s">
        <v>804</v>
      </c>
      <c r="H139" s="252" t="s">
        <v>834</v>
      </c>
      <c r="I139" s="252" t="s">
        <v>81</v>
      </c>
      <c r="J139" s="252" t="s">
        <v>2290</v>
      </c>
      <c r="K139" s="252">
        <v>2009</v>
      </c>
      <c r="L139" s="252" t="s">
        <v>804</v>
      </c>
      <c r="M139" s="252" t="s">
        <v>804</v>
      </c>
    </row>
    <row r="140" spans="1:13">
      <c r="A140" s="252">
        <v>213358</v>
      </c>
      <c r="B140" s="252" t="s">
        <v>999</v>
      </c>
      <c r="C140" s="252" t="s">
        <v>152</v>
      </c>
      <c r="D140" s="252" t="s">
        <v>535</v>
      </c>
      <c r="E140" s="252" t="s">
        <v>833</v>
      </c>
      <c r="F140" s="252">
        <v>32534</v>
      </c>
      <c r="G140" s="252" t="s">
        <v>806</v>
      </c>
      <c r="H140" s="252" t="s">
        <v>834</v>
      </c>
      <c r="I140" s="252" t="s">
        <v>81</v>
      </c>
      <c r="J140" s="252" t="s">
        <v>2290</v>
      </c>
      <c r="K140" s="252">
        <v>2008</v>
      </c>
      <c r="L140" s="252" t="s">
        <v>2291</v>
      </c>
      <c r="M140" s="252" t="s">
        <v>804</v>
      </c>
    </row>
    <row r="141" spans="1:13">
      <c r="A141" s="252">
        <v>213360</v>
      </c>
      <c r="B141" s="252" t="s">
        <v>1889</v>
      </c>
      <c r="C141" s="252" t="s">
        <v>118</v>
      </c>
      <c r="D141" s="252" t="s">
        <v>413</v>
      </c>
      <c r="E141" s="252" t="s">
        <v>833</v>
      </c>
      <c r="F141" s="252">
        <v>36180</v>
      </c>
      <c r="G141" s="252" t="s">
        <v>804</v>
      </c>
      <c r="H141" s="252" t="s">
        <v>834</v>
      </c>
      <c r="I141" s="252" t="s">
        <v>81</v>
      </c>
      <c r="J141" s="252" t="s">
        <v>805</v>
      </c>
      <c r="K141" s="252">
        <v>2016</v>
      </c>
      <c r="L141" s="252" t="s">
        <v>804</v>
      </c>
      <c r="M141" s="252" t="s">
        <v>824</v>
      </c>
    </row>
    <row r="142" spans="1:13">
      <c r="A142" s="252">
        <v>212273</v>
      </c>
      <c r="B142" s="252" t="s">
        <v>1947</v>
      </c>
      <c r="C142" s="252" t="s">
        <v>311</v>
      </c>
      <c r="D142" s="252" t="s">
        <v>1948</v>
      </c>
      <c r="E142" s="252" t="s">
        <v>833</v>
      </c>
      <c r="F142" s="252">
        <v>33515</v>
      </c>
      <c r="G142" s="252" t="s">
        <v>804</v>
      </c>
      <c r="H142" s="252" t="s">
        <v>2284</v>
      </c>
      <c r="I142" s="252" t="s">
        <v>81</v>
      </c>
      <c r="J142" s="252" t="s">
        <v>2290</v>
      </c>
      <c r="K142" s="252">
        <v>2010</v>
      </c>
      <c r="L142" s="252" t="s">
        <v>806</v>
      </c>
      <c r="M142" s="252" t="s">
        <v>783</v>
      </c>
    </row>
    <row r="143" spans="1:13">
      <c r="A143" s="252">
        <v>212274</v>
      </c>
      <c r="B143" s="252" t="s">
        <v>1991</v>
      </c>
      <c r="C143" s="252" t="s">
        <v>90</v>
      </c>
      <c r="D143" s="252" t="s">
        <v>397</v>
      </c>
      <c r="E143" s="252" t="s">
        <v>833</v>
      </c>
      <c r="F143" s="252">
        <v>35823</v>
      </c>
      <c r="G143" s="252" t="s">
        <v>804</v>
      </c>
      <c r="H143" s="252" t="s">
        <v>2284</v>
      </c>
      <c r="I143" s="252" t="s">
        <v>81</v>
      </c>
      <c r="J143" s="252" t="s">
        <v>2290</v>
      </c>
      <c r="K143" s="252">
        <v>20142015</v>
      </c>
      <c r="L143" s="252" t="s">
        <v>2292</v>
      </c>
      <c r="M143" s="252" t="s">
        <v>783</v>
      </c>
    </row>
    <row r="144" spans="1:13">
      <c r="A144" s="252">
        <v>211547</v>
      </c>
      <c r="B144" s="252" t="s">
        <v>1245</v>
      </c>
      <c r="C144" s="252" t="s">
        <v>333</v>
      </c>
      <c r="D144" s="252" t="s">
        <v>587</v>
      </c>
      <c r="E144" s="252" t="s">
        <v>833</v>
      </c>
      <c r="F144" s="252">
        <v>35072</v>
      </c>
      <c r="G144" s="252" t="s">
        <v>2058</v>
      </c>
      <c r="H144" s="252" t="s">
        <v>834</v>
      </c>
      <c r="I144" s="252" t="s">
        <v>81</v>
      </c>
      <c r="J144" s="252" t="s">
        <v>2290</v>
      </c>
      <c r="K144" s="252">
        <v>2015</v>
      </c>
      <c r="L144" s="252" t="s">
        <v>804</v>
      </c>
      <c r="M144" s="252" t="s">
        <v>806</v>
      </c>
    </row>
    <row r="145" spans="1:13">
      <c r="A145" s="252">
        <v>210861</v>
      </c>
      <c r="B145" s="252" t="s">
        <v>1301</v>
      </c>
      <c r="C145" s="252" t="s">
        <v>139</v>
      </c>
      <c r="D145" s="252" t="s">
        <v>441</v>
      </c>
      <c r="E145" s="252" t="s">
        <v>832</v>
      </c>
      <c r="F145" s="252">
        <v>35065</v>
      </c>
      <c r="G145" s="252" t="s">
        <v>804</v>
      </c>
      <c r="H145" s="252" t="s">
        <v>834</v>
      </c>
      <c r="I145" s="252" t="s">
        <v>81</v>
      </c>
      <c r="J145" s="252" t="s">
        <v>2290</v>
      </c>
      <c r="K145" s="252">
        <v>2014</v>
      </c>
      <c r="M145" s="252" t="s">
        <v>806</v>
      </c>
    </row>
    <row r="146" spans="1:13">
      <c r="A146" s="252">
        <v>212276</v>
      </c>
      <c r="B146" s="252" t="s">
        <v>1975</v>
      </c>
      <c r="C146" s="252" t="s">
        <v>220</v>
      </c>
      <c r="D146" s="252" t="s">
        <v>1976</v>
      </c>
      <c r="E146" s="252" t="s">
        <v>833</v>
      </c>
      <c r="F146" s="252">
        <v>35098</v>
      </c>
      <c r="G146" s="252" t="s">
        <v>2023</v>
      </c>
      <c r="H146" s="252" t="s">
        <v>2284</v>
      </c>
      <c r="I146" s="252" t="s">
        <v>81</v>
      </c>
      <c r="J146" s="252" t="s">
        <v>2290</v>
      </c>
      <c r="K146" s="252">
        <v>2014</v>
      </c>
      <c r="L146" s="252" t="s">
        <v>806</v>
      </c>
      <c r="M146" s="252" t="s">
        <v>783</v>
      </c>
    </row>
    <row r="147" spans="1:13">
      <c r="A147" s="252">
        <v>203336</v>
      </c>
      <c r="B147" s="252" t="s">
        <v>1946</v>
      </c>
      <c r="C147" s="252" t="s">
        <v>291</v>
      </c>
      <c r="D147" s="252" t="s">
        <v>692</v>
      </c>
      <c r="E147" s="252" t="s">
        <v>833</v>
      </c>
      <c r="F147" s="252">
        <v>30321</v>
      </c>
      <c r="G147" s="252" t="s">
        <v>804</v>
      </c>
      <c r="H147" s="252" t="s">
        <v>2288</v>
      </c>
      <c r="I147" s="252" t="s">
        <v>81</v>
      </c>
      <c r="J147" s="252" t="s">
        <v>2290</v>
      </c>
      <c r="K147" s="252">
        <v>2000</v>
      </c>
      <c r="L147" s="252" t="s">
        <v>804</v>
      </c>
      <c r="M147" s="252" t="s">
        <v>804</v>
      </c>
    </row>
    <row r="148" spans="1:13">
      <c r="A148" s="252">
        <v>213369</v>
      </c>
      <c r="B148" s="252" t="s">
        <v>889</v>
      </c>
      <c r="C148" s="252" t="s">
        <v>86</v>
      </c>
      <c r="D148" s="252" t="s">
        <v>432</v>
      </c>
      <c r="E148" s="252" t="s">
        <v>832</v>
      </c>
      <c r="F148" s="252">
        <v>29799</v>
      </c>
      <c r="G148" s="252" t="s">
        <v>804</v>
      </c>
      <c r="H148" s="252" t="s">
        <v>834</v>
      </c>
      <c r="I148" s="252" t="s">
        <v>81</v>
      </c>
      <c r="J148" s="252" t="s">
        <v>2290</v>
      </c>
      <c r="L148" s="252" t="s">
        <v>804</v>
      </c>
      <c r="M148" s="252" t="s">
        <v>804</v>
      </c>
    </row>
    <row r="149" spans="1:13">
      <c r="A149" s="252">
        <v>213370</v>
      </c>
      <c r="B149" s="252" t="s">
        <v>1495</v>
      </c>
      <c r="C149" s="252" t="s">
        <v>79</v>
      </c>
      <c r="D149" s="252" t="s">
        <v>494</v>
      </c>
      <c r="E149" s="252" t="s">
        <v>833</v>
      </c>
      <c r="F149" s="252">
        <v>36047</v>
      </c>
      <c r="G149" s="252" t="s">
        <v>2139</v>
      </c>
      <c r="H149" s="252" t="s">
        <v>834</v>
      </c>
      <c r="I149" s="252" t="s">
        <v>81</v>
      </c>
      <c r="J149" s="252" t="s">
        <v>2290</v>
      </c>
      <c r="K149" s="252">
        <v>2016</v>
      </c>
      <c r="L149" s="252" t="s">
        <v>804</v>
      </c>
      <c r="M149" s="252" t="s">
        <v>815</v>
      </c>
    </row>
    <row r="150" spans="1:13">
      <c r="A150" s="252">
        <v>212279</v>
      </c>
      <c r="B150" s="252" t="s">
        <v>1425</v>
      </c>
      <c r="C150" s="252" t="s">
        <v>209</v>
      </c>
      <c r="D150" s="252" t="s">
        <v>565</v>
      </c>
      <c r="E150" s="252" t="s">
        <v>832</v>
      </c>
      <c r="F150" s="252">
        <v>35749</v>
      </c>
      <c r="G150" s="252" t="s">
        <v>2029</v>
      </c>
      <c r="H150" s="252" t="s">
        <v>834</v>
      </c>
      <c r="I150" s="252" t="s">
        <v>81</v>
      </c>
      <c r="J150" s="252" t="s">
        <v>2290</v>
      </c>
      <c r="K150" s="252">
        <v>2016</v>
      </c>
      <c r="L150" s="252" t="s">
        <v>806</v>
      </c>
      <c r="M150" s="252" t="s">
        <v>806</v>
      </c>
    </row>
    <row r="151" spans="1:13">
      <c r="A151" s="252">
        <v>214766</v>
      </c>
      <c r="B151" s="252" t="s">
        <v>1292</v>
      </c>
      <c r="C151" s="252" t="s">
        <v>133</v>
      </c>
      <c r="D151" s="252" t="s">
        <v>397</v>
      </c>
      <c r="E151" s="252" t="s">
        <v>833</v>
      </c>
      <c r="F151" s="252">
        <v>34356</v>
      </c>
      <c r="G151" s="252" t="s">
        <v>2075</v>
      </c>
      <c r="H151" s="252" t="s">
        <v>834</v>
      </c>
      <c r="I151" s="252" t="s">
        <v>182</v>
      </c>
      <c r="J151" s="252" t="s">
        <v>805</v>
      </c>
      <c r="K151" s="252">
        <v>2011</v>
      </c>
      <c r="L151" s="252" t="s">
        <v>806</v>
      </c>
      <c r="M151" s="252" t="s">
        <v>806</v>
      </c>
    </row>
    <row r="152" spans="1:13">
      <c r="A152" s="252">
        <v>214768</v>
      </c>
      <c r="B152" s="252" t="s">
        <v>1830</v>
      </c>
      <c r="C152" s="252" t="s">
        <v>262</v>
      </c>
      <c r="D152" s="252" t="s">
        <v>1831</v>
      </c>
      <c r="E152" s="252" t="s">
        <v>832</v>
      </c>
      <c r="F152" s="252">
        <v>36090</v>
      </c>
      <c r="G152" s="252" t="s">
        <v>804</v>
      </c>
      <c r="H152" s="252" t="s">
        <v>834</v>
      </c>
      <c r="I152" s="252" t="s">
        <v>182</v>
      </c>
      <c r="J152" s="252" t="s">
        <v>2290</v>
      </c>
      <c r="K152" s="252">
        <v>2016</v>
      </c>
      <c r="L152" s="252" t="s">
        <v>804</v>
      </c>
      <c r="M152" s="252" t="s">
        <v>823</v>
      </c>
    </row>
    <row r="153" spans="1:13">
      <c r="A153" s="252">
        <v>203419</v>
      </c>
      <c r="B153" s="252" t="s">
        <v>1570</v>
      </c>
      <c r="C153" s="252" t="s">
        <v>247</v>
      </c>
      <c r="D153" s="252" t="s">
        <v>447</v>
      </c>
      <c r="E153" s="252" t="s">
        <v>832</v>
      </c>
      <c r="F153" s="252">
        <v>31260</v>
      </c>
      <c r="G153" s="252" t="s">
        <v>816</v>
      </c>
      <c r="H153" s="252" t="s">
        <v>834</v>
      </c>
      <c r="I153" s="252" t="s">
        <v>81</v>
      </c>
      <c r="J153" s="252" t="s">
        <v>2290</v>
      </c>
      <c r="K153" s="252">
        <v>2006</v>
      </c>
      <c r="L153" s="252" t="s">
        <v>816</v>
      </c>
      <c r="M153" s="252" t="s">
        <v>816</v>
      </c>
    </row>
    <row r="154" spans="1:13">
      <c r="A154" s="252">
        <v>213386</v>
      </c>
      <c r="B154" s="252" t="s">
        <v>1471</v>
      </c>
      <c r="C154" s="252" t="s">
        <v>139</v>
      </c>
      <c r="D154" s="252" t="s">
        <v>387</v>
      </c>
      <c r="E154" s="252" t="s">
        <v>833</v>
      </c>
      <c r="F154" s="252">
        <v>35815</v>
      </c>
      <c r="G154" s="252" t="s">
        <v>2133</v>
      </c>
      <c r="H154" s="252" t="s">
        <v>834</v>
      </c>
      <c r="I154" s="252" t="s">
        <v>81</v>
      </c>
      <c r="J154" s="252" t="s">
        <v>2290</v>
      </c>
      <c r="K154" s="252">
        <v>2017</v>
      </c>
      <c r="L154" s="252" t="s">
        <v>806</v>
      </c>
      <c r="M154" s="252" t="s">
        <v>814</v>
      </c>
    </row>
    <row r="155" spans="1:13">
      <c r="A155" s="252">
        <v>213389</v>
      </c>
      <c r="B155" s="252" t="s">
        <v>894</v>
      </c>
      <c r="C155" s="252" t="s">
        <v>150</v>
      </c>
      <c r="D155" s="252" t="s">
        <v>386</v>
      </c>
      <c r="E155" s="252" t="s">
        <v>833</v>
      </c>
      <c r="F155" s="252">
        <v>33970</v>
      </c>
      <c r="G155" s="252" t="s">
        <v>2017</v>
      </c>
      <c r="H155" s="252" t="s">
        <v>834</v>
      </c>
      <c r="I155" s="252" t="s">
        <v>182</v>
      </c>
      <c r="J155" s="252" t="s">
        <v>2290</v>
      </c>
      <c r="K155" s="252">
        <v>2012</v>
      </c>
      <c r="L155" s="252" t="s">
        <v>804</v>
      </c>
      <c r="M155" s="252" t="s">
        <v>804</v>
      </c>
    </row>
    <row r="156" spans="1:13">
      <c r="A156" s="252">
        <v>212285</v>
      </c>
      <c r="B156" s="252" t="s">
        <v>1081</v>
      </c>
      <c r="C156" s="252" t="s">
        <v>221</v>
      </c>
      <c r="D156" s="252" t="s">
        <v>449</v>
      </c>
      <c r="E156" s="252" t="s">
        <v>833</v>
      </c>
      <c r="F156" s="252">
        <v>35643</v>
      </c>
      <c r="G156" s="252" t="s">
        <v>804</v>
      </c>
      <c r="H156" s="252" t="s">
        <v>834</v>
      </c>
      <c r="I156" s="252" t="s">
        <v>81</v>
      </c>
      <c r="J156" s="252" t="s">
        <v>805</v>
      </c>
      <c r="K156" s="252">
        <v>2015</v>
      </c>
      <c r="L156" s="252" t="s">
        <v>2291</v>
      </c>
      <c r="M156" s="252" t="s">
        <v>804</v>
      </c>
    </row>
    <row r="157" spans="1:13">
      <c r="A157" s="252">
        <v>214775</v>
      </c>
      <c r="B157" s="252" t="s">
        <v>1670</v>
      </c>
      <c r="C157" s="252" t="s">
        <v>79</v>
      </c>
      <c r="D157" s="252" t="s">
        <v>701</v>
      </c>
      <c r="E157" s="252" t="s">
        <v>832</v>
      </c>
      <c r="F157" s="252">
        <v>33654</v>
      </c>
      <c r="G157" s="252" t="s">
        <v>2200</v>
      </c>
      <c r="H157" s="252" t="s">
        <v>834</v>
      </c>
      <c r="I157" s="252" t="s">
        <v>182</v>
      </c>
      <c r="J157" s="252" t="s">
        <v>2290</v>
      </c>
      <c r="K157" s="252">
        <v>2010</v>
      </c>
      <c r="L157" s="252" t="s">
        <v>829</v>
      </c>
      <c r="M157" s="252" t="s">
        <v>829</v>
      </c>
    </row>
    <row r="158" spans="1:13">
      <c r="A158" s="252">
        <v>213392</v>
      </c>
      <c r="B158" s="252" t="s">
        <v>1673</v>
      </c>
      <c r="C158" s="252" t="s">
        <v>189</v>
      </c>
      <c r="D158" s="252" t="s">
        <v>481</v>
      </c>
      <c r="E158" s="252" t="s">
        <v>833</v>
      </c>
      <c r="F158" s="252">
        <v>35862</v>
      </c>
      <c r="G158" s="252" t="s">
        <v>830</v>
      </c>
      <c r="H158" s="252" t="s">
        <v>834</v>
      </c>
      <c r="I158" s="252" t="s">
        <v>81</v>
      </c>
      <c r="J158" s="252" t="s">
        <v>805</v>
      </c>
      <c r="K158" s="252">
        <v>2016</v>
      </c>
      <c r="L158" s="252" t="s">
        <v>804</v>
      </c>
      <c r="M158" s="252" t="s">
        <v>830</v>
      </c>
    </row>
    <row r="159" spans="1:13">
      <c r="A159" s="252">
        <v>210286</v>
      </c>
      <c r="B159" s="252" t="s">
        <v>1580</v>
      </c>
      <c r="C159" s="252" t="s">
        <v>133</v>
      </c>
      <c r="D159" s="252" t="s">
        <v>622</v>
      </c>
      <c r="E159" s="252" t="s">
        <v>833</v>
      </c>
      <c r="F159" s="252">
        <v>34709</v>
      </c>
      <c r="G159" s="252" t="s">
        <v>804</v>
      </c>
      <c r="H159" s="252" t="s">
        <v>834</v>
      </c>
      <c r="I159" s="252" t="s">
        <v>81</v>
      </c>
      <c r="J159" s="252" t="s">
        <v>2290</v>
      </c>
      <c r="K159" s="252">
        <v>2013</v>
      </c>
      <c r="L159" s="252" t="s">
        <v>816</v>
      </c>
      <c r="M159" s="252" t="s">
        <v>816</v>
      </c>
    </row>
    <row r="160" spans="1:13">
      <c r="A160" s="252">
        <v>213396</v>
      </c>
      <c r="B160" s="252" t="s">
        <v>1266</v>
      </c>
      <c r="C160" s="252" t="s">
        <v>88</v>
      </c>
      <c r="D160" s="252" t="s">
        <v>297</v>
      </c>
      <c r="E160" s="252" t="s">
        <v>833</v>
      </c>
      <c r="F160" s="252">
        <v>36190</v>
      </c>
      <c r="G160" s="252" t="s">
        <v>2010</v>
      </c>
      <c r="H160" s="252" t="s">
        <v>834</v>
      </c>
      <c r="I160" s="252" t="s">
        <v>81</v>
      </c>
      <c r="J160" s="252" t="s">
        <v>805</v>
      </c>
      <c r="K160" s="252">
        <v>2016</v>
      </c>
      <c r="L160" s="252" t="s">
        <v>2301</v>
      </c>
      <c r="M160" s="252" t="s">
        <v>806</v>
      </c>
    </row>
    <row r="161" spans="1:13">
      <c r="A161" s="252">
        <v>214778</v>
      </c>
      <c r="B161" s="252" t="s">
        <v>1199</v>
      </c>
      <c r="C161" s="252" t="s">
        <v>770</v>
      </c>
      <c r="D161" s="252" t="s">
        <v>1200</v>
      </c>
      <c r="E161" s="252" t="s">
        <v>832</v>
      </c>
      <c r="F161" s="252">
        <v>34783</v>
      </c>
      <c r="G161" s="252" t="s">
        <v>813</v>
      </c>
      <c r="H161" s="252" t="s">
        <v>834</v>
      </c>
      <c r="I161" s="252" t="s">
        <v>182</v>
      </c>
      <c r="J161" s="252" t="s">
        <v>805</v>
      </c>
      <c r="K161" s="252">
        <v>2013</v>
      </c>
      <c r="L161" s="252" t="s">
        <v>2315</v>
      </c>
      <c r="M161" s="252" t="s">
        <v>813</v>
      </c>
    </row>
    <row r="162" spans="1:13">
      <c r="A162" s="252">
        <v>213398</v>
      </c>
      <c r="B162" s="252" t="s">
        <v>1337</v>
      </c>
      <c r="C162" s="252" t="s">
        <v>124</v>
      </c>
      <c r="D162" s="252" t="s">
        <v>570</v>
      </c>
      <c r="E162" s="252" t="s">
        <v>832</v>
      </c>
      <c r="F162" s="252">
        <v>35676</v>
      </c>
      <c r="G162" s="252" t="s">
        <v>804</v>
      </c>
      <c r="H162" s="252" t="s">
        <v>834</v>
      </c>
      <c r="I162" s="252" t="s">
        <v>182</v>
      </c>
      <c r="J162" s="252" t="s">
        <v>805</v>
      </c>
      <c r="K162" s="252">
        <v>2015</v>
      </c>
      <c r="L162" s="252" t="s">
        <v>804</v>
      </c>
      <c r="M162" s="252" t="s">
        <v>806</v>
      </c>
    </row>
    <row r="163" spans="1:13">
      <c r="A163" s="252">
        <v>211555</v>
      </c>
      <c r="B163" s="252" t="s">
        <v>966</v>
      </c>
      <c r="C163" s="252" t="s">
        <v>170</v>
      </c>
      <c r="D163" s="252" t="s">
        <v>649</v>
      </c>
      <c r="E163" s="252" t="s">
        <v>833</v>
      </c>
      <c r="F163" s="252">
        <v>33971</v>
      </c>
      <c r="G163" s="252" t="s">
        <v>804</v>
      </c>
      <c r="H163" s="252" t="s">
        <v>834</v>
      </c>
      <c r="I163" s="252" t="s">
        <v>81</v>
      </c>
      <c r="J163" s="252" t="s">
        <v>805</v>
      </c>
      <c r="K163" s="252">
        <v>2009</v>
      </c>
      <c r="L163" s="252" t="s">
        <v>804</v>
      </c>
      <c r="M163" s="252" t="s">
        <v>804</v>
      </c>
    </row>
    <row r="164" spans="1:13">
      <c r="A164" s="252">
        <v>213400</v>
      </c>
      <c r="B164" s="252" t="s">
        <v>1505</v>
      </c>
      <c r="C164" s="252" t="s">
        <v>180</v>
      </c>
      <c r="D164" s="252" t="s">
        <v>1506</v>
      </c>
      <c r="E164" s="252" t="s">
        <v>832</v>
      </c>
      <c r="F164" s="252">
        <v>36429</v>
      </c>
      <c r="G164" s="252" t="s">
        <v>2143</v>
      </c>
      <c r="H164" s="252" t="s">
        <v>834</v>
      </c>
      <c r="I164" s="252" t="s">
        <v>81</v>
      </c>
      <c r="J164" s="252" t="s">
        <v>2290</v>
      </c>
      <c r="K164" s="252">
        <v>2017</v>
      </c>
      <c r="L164" s="252" t="s">
        <v>815</v>
      </c>
      <c r="M164" s="252" t="s">
        <v>815</v>
      </c>
    </row>
    <row r="165" spans="1:13">
      <c r="A165" s="252">
        <v>212292</v>
      </c>
      <c r="B165" s="252" t="s">
        <v>984</v>
      </c>
      <c r="C165" s="252" t="s">
        <v>107</v>
      </c>
      <c r="D165" s="252" t="s">
        <v>477</v>
      </c>
      <c r="E165" s="252" t="s">
        <v>833</v>
      </c>
      <c r="F165" s="252">
        <v>35177</v>
      </c>
      <c r="G165" s="252" t="s">
        <v>804</v>
      </c>
      <c r="H165" s="252" t="s">
        <v>834</v>
      </c>
      <c r="I165" s="252" t="s">
        <v>81</v>
      </c>
      <c r="J165" s="252" t="s">
        <v>2290</v>
      </c>
      <c r="K165" s="252">
        <v>2014</v>
      </c>
      <c r="L165" s="252" t="s">
        <v>814</v>
      </c>
      <c r="M165" s="252" t="s">
        <v>804</v>
      </c>
    </row>
    <row r="166" spans="1:13">
      <c r="A166" s="252">
        <v>214779</v>
      </c>
      <c r="B166" s="252" t="s">
        <v>1009</v>
      </c>
      <c r="C166" s="252" t="s">
        <v>227</v>
      </c>
      <c r="D166" s="252" t="s">
        <v>577</v>
      </c>
      <c r="E166" s="252" t="s">
        <v>833</v>
      </c>
      <c r="F166" s="252">
        <v>33388</v>
      </c>
      <c r="G166" s="252" t="s">
        <v>804</v>
      </c>
      <c r="H166" s="252" t="s">
        <v>834</v>
      </c>
      <c r="I166" s="252" t="s">
        <v>182</v>
      </c>
      <c r="J166" s="252" t="s">
        <v>2290</v>
      </c>
      <c r="K166" s="252">
        <v>2009</v>
      </c>
      <c r="L166" s="252" t="s">
        <v>806</v>
      </c>
      <c r="M166" s="252" t="s">
        <v>804</v>
      </c>
    </row>
    <row r="167" spans="1:13">
      <c r="A167" s="252">
        <v>213402</v>
      </c>
      <c r="B167" s="252" t="s">
        <v>878</v>
      </c>
      <c r="C167" s="252" t="s">
        <v>879</v>
      </c>
      <c r="D167" s="252" t="s">
        <v>588</v>
      </c>
      <c r="E167" s="252" t="s">
        <v>833</v>
      </c>
      <c r="F167" s="252">
        <v>36555</v>
      </c>
      <c r="G167" s="252" t="s">
        <v>804</v>
      </c>
      <c r="H167" s="252" t="s">
        <v>834</v>
      </c>
      <c r="I167" s="252" t="s">
        <v>81</v>
      </c>
      <c r="J167" s="252" t="s">
        <v>2290</v>
      </c>
      <c r="K167" s="252">
        <v>2017</v>
      </c>
      <c r="L167" s="252" t="s">
        <v>2291</v>
      </c>
      <c r="M167" s="252" t="s">
        <v>804</v>
      </c>
    </row>
    <row r="168" spans="1:13">
      <c r="A168" s="252">
        <v>212294</v>
      </c>
      <c r="B168" s="252" t="s">
        <v>1901</v>
      </c>
      <c r="C168" s="252" t="s">
        <v>264</v>
      </c>
      <c r="D168" s="252" t="s">
        <v>494</v>
      </c>
      <c r="E168" s="252" t="s">
        <v>833</v>
      </c>
      <c r="F168" s="252">
        <v>34335</v>
      </c>
      <c r="G168" s="252" t="s">
        <v>2029</v>
      </c>
      <c r="H168" s="252" t="s">
        <v>834</v>
      </c>
      <c r="I168" s="252" t="s">
        <v>81</v>
      </c>
      <c r="J168" s="252" t="s">
        <v>805</v>
      </c>
      <c r="K168" s="252">
        <v>2013</v>
      </c>
      <c r="L168" s="252" t="s">
        <v>806</v>
      </c>
      <c r="M168" s="252" t="s">
        <v>824</v>
      </c>
    </row>
    <row r="169" spans="1:13">
      <c r="A169" s="252">
        <v>214782</v>
      </c>
      <c r="B169" s="252" t="s">
        <v>985</v>
      </c>
      <c r="C169" s="252" t="s">
        <v>153</v>
      </c>
      <c r="D169" s="252" t="s">
        <v>477</v>
      </c>
      <c r="E169" s="252" t="s">
        <v>833</v>
      </c>
      <c r="F169" s="252">
        <v>34289</v>
      </c>
      <c r="G169" s="252" t="s">
        <v>804</v>
      </c>
      <c r="H169" s="252" t="s">
        <v>834</v>
      </c>
      <c r="I169" s="252" t="s">
        <v>182</v>
      </c>
      <c r="J169" s="252" t="s">
        <v>2290</v>
      </c>
      <c r="K169" s="252">
        <v>2012</v>
      </c>
      <c r="L169" s="252" t="s">
        <v>804</v>
      </c>
      <c r="M169" s="252" t="s">
        <v>804</v>
      </c>
    </row>
    <row r="170" spans="1:13">
      <c r="A170" s="252">
        <v>213406</v>
      </c>
      <c r="B170" s="252" t="s">
        <v>1665</v>
      </c>
      <c r="C170" s="252" t="s">
        <v>86</v>
      </c>
      <c r="D170" s="252" t="s">
        <v>432</v>
      </c>
      <c r="E170" s="252" t="s">
        <v>833</v>
      </c>
      <c r="F170" s="252">
        <v>36373</v>
      </c>
      <c r="G170" s="252" t="s">
        <v>701</v>
      </c>
      <c r="H170" s="252" t="s">
        <v>834</v>
      </c>
      <c r="I170" s="252" t="s">
        <v>182</v>
      </c>
      <c r="J170" s="252" t="s">
        <v>2290</v>
      </c>
      <c r="K170" s="252">
        <v>2017</v>
      </c>
      <c r="L170" s="252" t="s">
        <v>804</v>
      </c>
      <c r="M170" s="252" t="s">
        <v>829</v>
      </c>
    </row>
    <row r="171" spans="1:13">
      <c r="A171" s="252">
        <v>208891</v>
      </c>
      <c r="B171" s="252" t="s">
        <v>1940</v>
      </c>
      <c r="C171" s="252" t="s">
        <v>278</v>
      </c>
      <c r="D171" s="252" t="s">
        <v>600</v>
      </c>
      <c r="E171" s="252" t="s">
        <v>833</v>
      </c>
      <c r="F171" s="252">
        <v>32585</v>
      </c>
      <c r="G171" s="252" t="s">
        <v>804</v>
      </c>
      <c r="H171" s="252" t="s">
        <v>2284</v>
      </c>
      <c r="I171" s="252" t="s">
        <v>81</v>
      </c>
      <c r="J171" s="252" t="s">
        <v>2290</v>
      </c>
      <c r="K171" s="252">
        <v>2007</v>
      </c>
      <c r="L171" s="252" t="s">
        <v>806</v>
      </c>
      <c r="M171" s="252" t="s">
        <v>783</v>
      </c>
    </row>
    <row r="172" spans="1:13">
      <c r="A172" s="252">
        <v>214786</v>
      </c>
      <c r="B172" s="252" t="s">
        <v>1972</v>
      </c>
      <c r="C172" s="252" t="s">
        <v>1973</v>
      </c>
      <c r="D172" s="252" t="s">
        <v>413</v>
      </c>
      <c r="E172" s="252" t="s">
        <v>832</v>
      </c>
      <c r="F172" s="252">
        <v>35557</v>
      </c>
      <c r="G172" s="252" t="s">
        <v>2007</v>
      </c>
      <c r="H172" s="252" t="s">
        <v>2284</v>
      </c>
      <c r="I172" s="252" t="s">
        <v>182</v>
      </c>
      <c r="J172" s="252" t="s">
        <v>2290</v>
      </c>
      <c r="K172" s="252">
        <v>2015</v>
      </c>
      <c r="L172" s="252" t="s">
        <v>824</v>
      </c>
      <c r="M172" s="252" t="s">
        <v>783</v>
      </c>
    </row>
    <row r="173" spans="1:13">
      <c r="A173" s="252">
        <v>203553</v>
      </c>
      <c r="B173" s="252" t="s">
        <v>1824</v>
      </c>
      <c r="C173" s="252" t="s">
        <v>693</v>
      </c>
      <c r="D173" s="252" t="s">
        <v>432</v>
      </c>
      <c r="E173" s="252" t="s">
        <v>832</v>
      </c>
      <c r="F173" s="252">
        <v>30656</v>
      </c>
      <c r="G173" s="252" t="s">
        <v>804</v>
      </c>
      <c r="H173" s="252" t="s">
        <v>834</v>
      </c>
      <c r="I173" s="252" t="s">
        <v>81</v>
      </c>
      <c r="J173" s="252" t="s">
        <v>2290</v>
      </c>
      <c r="K173" s="252">
        <v>2004</v>
      </c>
      <c r="L173" s="252" t="s">
        <v>804</v>
      </c>
      <c r="M173" s="252" t="s">
        <v>823</v>
      </c>
    </row>
    <row r="174" spans="1:13">
      <c r="A174" s="252">
        <v>213411</v>
      </c>
      <c r="B174" s="252" t="s">
        <v>1743</v>
      </c>
      <c r="C174" s="252" t="s">
        <v>190</v>
      </c>
      <c r="D174" s="252" t="s">
        <v>422</v>
      </c>
      <c r="E174" s="252" t="s">
        <v>832</v>
      </c>
      <c r="F174" s="252">
        <v>36006</v>
      </c>
      <c r="G174" s="252" t="s">
        <v>804</v>
      </c>
      <c r="H174" s="252" t="s">
        <v>834</v>
      </c>
      <c r="I174" s="252" t="s">
        <v>182</v>
      </c>
      <c r="J174" s="252" t="s">
        <v>805</v>
      </c>
      <c r="K174" s="252">
        <v>2016</v>
      </c>
      <c r="L174" s="252" t="s">
        <v>2324</v>
      </c>
      <c r="M174" s="252" t="s">
        <v>818</v>
      </c>
    </row>
    <row r="175" spans="1:13">
      <c r="A175" s="252">
        <v>214788</v>
      </c>
      <c r="B175" s="252" t="s">
        <v>1592</v>
      </c>
      <c r="C175" s="252" t="s">
        <v>547</v>
      </c>
      <c r="D175" s="252" t="s">
        <v>396</v>
      </c>
      <c r="E175" s="252" t="s">
        <v>832</v>
      </c>
      <c r="F175" s="252">
        <v>35536</v>
      </c>
      <c r="G175" s="252" t="s">
        <v>2162</v>
      </c>
      <c r="H175" s="252" t="s">
        <v>834</v>
      </c>
      <c r="I175" s="252" t="s">
        <v>182</v>
      </c>
      <c r="J175" s="252" t="s">
        <v>805</v>
      </c>
      <c r="K175" s="252">
        <v>2015</v>
      </c>
      <c r="L175" s="252" t="s">
        <v>816</v>
      </c>
      <c r="M175" s="252" t="s">
        <v>816</v>
      </c>
    </row>
    <row r="176" spans="1:13">
      <c r="A176" s="252">
        <v>213412</v>
      </c>
      <c r="B176" s="252" t="s">
        <v>1168</v>
      </c>
      <c r="C176" s="252" t="s">
        <v>101</v>
      </c>
      <c r="D176" s="252" t="s">
        <v>455</v>
      </c>
      <c r="E176" s="252" t="s">
        <v>832</v>
      </c>
      <c r="F176" s="252">
        <v>35796</v>
      </c>
      <c r="G176" s="252" t="s">
        <v>804</v>
      </c>
      <c r="H176" s="252" t="s">
        <v>834</v>
      </c>
      <c r="I176" s="252" t="s">
        <v>81</v>
      </c>
      <c r="J176" s="252" t="s">
        <v>2290</v>
      </c>
      <c r="K176" s="252">
        <v>2016</v>
      </c>
      <c r="L176" s="252" t="s">
        <v>804</v>
      </c>
      <c r="M176" s="252" t="s">
        <v>804</v>
      </c>
    </row>
    <row r="177" spans="1:13">
      <c r="A177" s="252">
        <v>211560</v>
      </c>
      <c r="B177" s="252" t="s">
        <v>961</v>
      </c>
      <c r="C177" s="252" t="s">
        <v>719</v>
      </c>
      <c r="D177" s="252" t="s">
        <v>444</v>
      </c>
      <c r="E177" s="252" t="s">
        <v>832</v>
      </c>
      <c r="F177" s="252">
        <v>33153</v>
      </c>
      <c r="G177" s="252" t="s">
        <v>804</v>
      </c>
      <c r="H177" s="252" t="s">
        <v>834</v>
      </c>
      <c r="I177" s="252" t="s">
        <v>81</v>
      </c>
      <c r="J177" s="252" t="s">
        <v>2290</v>
      </c>
      <c r="K177" s="252">
        <v>2007</v>
      </c>
      <c r="L177" s="252" t="s">
        <v>806</v>
      </c>
      <c r="M177" s="252" t="s">
        <v>804</v>
      </c>
    </row>
    <row r="178" spans="1:13">
      <c r="A178" s="252">
        <v>210886</v>
      </c>
      <c r="B178" s="252" t="s">
        <v>1414</v>
      </c>
      <c r="C178" s="252" t="s">
        <v>173</v>
      </c>
      <c r="D178" s="252" t="s">
        <v>395</v>
      </c>
      <c r="E178" s="252" t="s">
        <v>832</v>
      </c>
      <c r="F178" s="252">
        <v>35243</v>
      </c>
      <c r="G178" s="252" t="s">
        <v>2029</v>
      </c>
      <c r="H178" s="252" t="s">
        <v>834</v>
      </c>
      <c r="I178" s="252" t="s">
        <v>81</v>
      </c>
      <c r="J178" s="252" t="s">
        <v>2290</v>
      </c>
      <c r="K178" s="252">
        <v>2015</v>
      </c>
      <c r="L178" s="252" t="s">
        <v>806</v>
      </c>
      <c r="M178" s="252" t="s">
        <v>806</v>
      </c>
    </row>
    <row r="179" spans="1:13">
      <c r="A179" s="252">
        <v>213421</v>
      </c>
      <c r="B179" s="252" t="s">
        <v>1470</v>
      </c>
      <c r="C179" s="252" t="s">
        <v>84</v>
      </c>
      <c r="D179" s="252" t="s">
        <v>390</v>
      </c>
      <c r="E179" s="252" t="s">
        <v>832</v>
      </c>
      <c r="F179" s="252">
        <v>35139</v>
      </c>
      <c r="G179" s="252" t="s">
        <v>804</v>
      </c>
      <c r="H179" s="252" t="s">
        <v>834</v>
      </c>
      <c r="I179" s="252" t="s">
        <v>182</v>
      </c>
      <c r="J179" s="252" t="s">
        <v>2290</v>
      </c>
      <c r="K179" s="252">
        <v>2016</v>
      </c>
      <c r="L179" s="252" t="s">
        <v>804</v>
      </c>
      <c r="M179" s="252" t="s">
        <v>814</v>
      </c>
    </row>
    <row r="180" spans="1:13">
      <c r="A180" s="252">
        <v>212306</v>
      </c>
      <c r="B180" s="252" t="s">
        <v>1862</v>
      </c>
      <c r="C180" s="252" t="s">
        <v>345</v>
      </c>
      <c r="D180" s="252" t="s">
        <v>446</v>
      </c>
      <c r="E180" s="252" t="s">
        <v>832</v>
      </c>
      <c r="F180" s="252">
        <v>36013</v>
      </c>
      <c r="G180" s="252" t="s">
        <v>804</v>
      </c>
      <c r="H180" s="252" t="s">
        <v>834</v>
      </c>
      <c r="I180" s="252" t="s">
        <v>81</v>
      </c>
      <c r="J180" s="252" t="s">
        <v>805</v>
      </c>
      <c r="K180" s="252">
        <v>2016</v>
      </c>
      <c r="L180" s="252" t="s">
        <v>823</v>
      </c>
      <c r="M180" s="252" t="s">
        <v>823</v>
      </c>
    </row>
    <row r="181" spans="1:13">
      <c r="A181" s="252">
        <v>213422</v>
      </c>
      <c r="B181" s="252" t="s">
        <v>891</v>
      </c>
      <c r="C181" s="252" t="s">
        <v>317</v>
      </c>
      <c r="D181" s="252" t="s">
        <v>432</v>
      </c>
      <c r="E181" s="252" t="s">
        <v>833</v>
      </c>
      <c r="F181" s="252">
        <v>35084</v>
      </c>
      <c r="G181" s="252" t="s">
        <v>804</v>
      </c>
      <c r="H181" s="252" t="s">
        <v>834</v>
      </c>
      <c r="I181" s="252" t="s">
        <v>81</v>
      </c>
      <c r="J181" s="252" t="s">
        <v>2290</v>
      </c>
      <c r="K181" s="252">
        <v>2014</v>
      </c>
      <c r="L181" s="252" t="s">
        <v>2291</v>
      </c>
      <c r="M181" s="252" t="s">
        <v>804</v>
      </c>
    </row>
    <row r="182" spans="1:13">
      <c r="A182" s="252">
        <v>210891</v>
      </c>
      <c r="B182" s="252" t="s">
        <v>922</v>
      </c>
      <c r="C182" s="252" t="s">
        <v>199</v>
      </c>
      <c r="D182" s="252" t="s">
        <v>555</v>
      </c>
      <c r="E182" s="252" t="s">
        <v>833</v>
      </c>
      <c r="F182" s="252">
        <v>35339</v>
      </c>
      <c r="G182" s="252" t="s">
        <v>804</v>
      </c>
      <c r="H182" s="252" t="s">
        <v>834</v>
      </c>
      <c r="I182" s="252" t="s">
        <v>81</v>
      </c>
      <c r="J182" s="252" t="s">
        <v>805</v>
      </c>
      <c r="K182" s="252">
        <v>2014</v>
      </c>
      <c r="L182" s="252" t="s">
        <v>804</v>
      </c>
      <c r="M182" s="252" t="s">
        <v>804</v>
      </c>
    </row>
    <row r="183" spans="1:13">
      <c r="A183" s="252">
        <v>213427</v>
      </c>
      <c r="B183" s="252" t="s">
        <v>1039</v>
      </c>
      <c r="C183" s="252" t="s">
        <v>162</v>
      </c>
      <c r="D183" s="252" t="s">
        <v>613</v>
      </c>
      <c r="E183" s="252" t="s">
        <v>832</v>
      </c>
      <c r="F183" s="252">
        <v>33448</v>
      </c>
      <c r="G183" s="252" t="s">
        <v>804</v>
      </c>
      <c r="H183" s="252" t="s">
        <v>834</v>
      </c>
      <c r="I183" s="252" t="s">
        <v>81</v>
      </c>
      <c r="J183" s="252" t="s">
        <v>2290</v>
      </c>
      <c r="K183" s="252">
        <v>2010</v>
      </c>
      <c r="L183" s="252" t="s">
        <v>804</v>
      </c>
      <c r="M183" s="252" t="s">
        <v>804</v>
      </c>
    </row>
    <row r="184" spans="1:13">
      <c r="A184" s="252">
        <v>212307</v>
      </c>
      <c r="B184" s="252" t="s">
        <v>1612</v>
      </c>
      <c r="C184" s="252" t="s">
        <v>135</v>
      </c>
      <c r="D184" s="252" t="s">
        <v>617</v>
      </c>
      <c r="E184" s="252" t="s">
        <v>832</v>
      </c>
      <c r="F184" s="252">
        <v>35796</v>
      </c>
      <c r="G184" s="252" t="s">
        <v>830</v>
      </c>
      <c r="H184" s="252" t="s">
        <v>834</v>
      </c>
      <c r="I184" s="252" t="s">
        <v>81</v>
      </c>
      <c r="J184" s="252" t="s">
        <v>2290</v>
      </c>
      <c r="K184" s="252">
        <v>2015</v>
      </c>
      <c r="L184" s="252" t="s">
        <v>806</v>
      </c>
      <c r="M184" s="252" t="s">
        <v>816</v>
      </c>
    </row>
    <row r="185" spans="1:13">
      <c r="A185" s="252">
        <v>211569</v>
      </c>
      <c r="B185" s="252" t="s">
        <v>888</v>
      </c>
      <c r="C185" s="252" t="s">
        <v>109</v>
      </c>
      <c r="D185" s="252" t="s">
        <v>524</v>
      </c>
      <c r="E185" s="252" t="s">
        <v>832</v>
      </c>
      <c r="F185" s="252" t="s">
        <v>783</v>
      </c>
      <c r="G185" s="252" t="s">
        <v>804</v>
      </c>
      <c r="H185" s="252" t="s">
        <v>834</v>
      </c>
      <c r="I185" s="252" t="s">
        <v>81</v>
      </c>
      <c r="J185" s="252" t="s">
        <v>805</v>
      </c>
      <c r="K185" s="252" t="s">
        <v>783</v>
      </c>
      <c r="M185" s="252" t="s">
        <v>804</v>
      </c>
    </row>
    <row r="186" spans="1:13">
      <c r="A186" s="252">
        <v>213428</v>
      </c>
      <c r="B186" s="252" t="s">
        <v>1484</v>
      </c>
      <c r="C186" s="252" t="s">
        <v>547</v>
      </c>
      <c r="D186" s="252" t="s">
        <v>444</v>
      </c>
      <c r="E186" s="252" t="s">
        <v>832</v>
      </c>
      <c r="F186" s="252">
        <v>36367</v>
      </c>
      <c r="G186" s="252" t="s">
        <v>2136</v>
      </c>
      <c r="H186" s="252" t="s">
        <v>834</v>
      </c>
      <c r="I186" s="252" t="s">
        <v>182</v>
      </c>
      <c r="J186" s="252" t="s">
        <v>2290</v>
      </c>
      <c r="L186" s="252" t="s">
        <v>804</v>
      </c>
      <c r="M186" s="252" t="s">
        <v>815</v>
      </c>
    </row>
    <row r="187" spans="1:13">
      <c r="A187" s="252">
        <v>211570</v>
      </c>
      <c r="B187" s="252" t="s">
        <v>932</v>
      </c>
      <c r="C187" s="252" t="s">
        <v>145</v>
      </c>
      <c r="D187" s="252" t="s">
        <v>455</v>
      </c>
      <c r="E187" s="252" t="s">
        <v>833</v>
      </c>
      <c r="F187" s="252">
        <v>35632</v>
      </c>
      <c r="G187" s="252" t="s">
        <v>804</v>
      </c>
      <c r="H187" s="252" t="s">
        <v>834</v>
      </c>
      <c r="I187" s="252" t="s">
        <v>81</v>
      </c>
      <c r="J187" s="252" t="s">
        <v>805</v>
      </c>
      <c r="K187" s="252">
        <v>2015</v>
      </c>
      <c r="L187" s="252" t="s">
        <v>804</v>
      </c>
      <c r="M187" s="252" t="s">
        <v>804</v>
      </c>
    </row>
    <row r="188" spans="1:13">
      <c r="A188" s="252">
        <v>210894</v>
      </c>
      <c r="B188" s="252" t="s">
        <v>1675</v>
      </c>
      <c r="C188" s="252" t="s">
        <v>188</v>
      </c>
      <c r="D188" s="252" t="s">
        <v>536</v>
      </c>
      <c r="E188" s="252" t="s">
        <v>833</v>
      </c>
      <c r="F188" s="252">
        <v>34745</v>
      </c>
      <c r="G188" s="252" t="s">
        <v>830</v>
      </c>
      <c r="H188" s="252" t="s">
        <v>834</v>
      </c>
      <c r="I188" s="252" t="s">
        <v>81</v>
      </c>
      <c r="J188" s="252" t="s">
        <v>2290</v>
      </c>
      <c r="K188" s="252">
        <v>2013</v>
      </c>
      <c r="L188" s="252" t="s">
        <v>829</v>
      </c>
      <c r="M188" s="252" t="s">
        <v>830</v>
      </c>
    </row>
    <row r="189" spans="1:13">
      <c r="A189" s="252">
        <v>213430</v>
      </c>
      <c r="B189" s="252" t="s">
        <v>1993</v>
      </c>
      <c r="C189" s="252" t="s">
        <v>274</v>
      </c>
      <c r="D189" s="252" t="s">
        <v>410</v>
      </c>
      <c r="E189" s="252" t="s">
        <v>833</v>
      </c>
      <c r="F189" s="252">
        <v>35796</v>
      </c>
      <c r="G189" s="252" t="s">
        <v>804</v>
      </c>
      <c r="H189" s="252" t="s">
        <v>2284</v>
      </c>
      <c r="I189" s="252" t="s">
        <v>81</v>
      </c>
      <c r="J189" s="252" t="s">
        <v>2290</v>
      </c>
      <c r="K189" s="252">
        <v>2016</v>
      </c>
      <c r="L189" s="252" t="s">
        <v>804</v>
      </c>
      <c r="M189" s="252" t="s">
        <v>783</v>
      </c>
    </row>
    <row r="190" spans="1:13">
      <c r="A190" s="252">
        <v>213433</v>
      </c>
      <c r="B190" s="252" t="s">
        <v>1533</v>
      </c>
      <c r="C190" s="252" t="s">
        <v>88</v>
      </c>
      <c r="D190" s="252" t="s">
        <v>416</v>
      </c>
      <c r="E190" s="252" t="s">
        <v>833</v>
      </c>
      <c r="F190" s="252">
        <v>34502</v>
      </c>
      <c r="G190" s="252" t="s">
        <v>2099</v>
      </c>
      <c r="H190" s="252" t="s">
        <v>834</v>
      </c>
      <c r="I190" s="252" t="s">
        <v>81</v>
      </c>
      <c r="J190" s="252" t="s">
        <v>2290</v>
      </c>
      <c r="K190" s="252">
        <v>2012</v>
      </c>
      <c r="L190" s="252" t="s">
        <v>804</v>
      </c>
      <c r="M190" s="252" t="s">
        <v>815</v>
      </c>
    </row>
    <row r="191" spans="1:13">
      <c r="A191" s="252">
        <v>214800</v>
      </c>
      <c r="B191" s="252" t="s">
        <v>1599</v>
      </c>
      <c r="C191" s="252" t="s">
        <v>298</v>
      </c>
      <c r="D191" s="252" t="s">
        <v>449</v>
      </c>
      <c r="E191" s="252" t="s">
        <v>833</v>
      </c>
      <c r="F191" s="252">
        <v>32893</v>
      </c>
      <c r="G191" s="252" t="s">
        <v>2174</v>
      </c>
      <c r="H191" s="252" t="s">
        <v>834</v>
      </c>
      <c r="I191" s="252" t="s">
        <v>182</v>
      </c>
      <c r="J191" s="252" t="s">
        <v>2290</v>
      </c>
      <c r="K191" s="252">
        <v>2007</v>
      </c>
      <c r="L191" s="252" t="s">
        <v>816</v>
      </c>
      <c r="M191" s="252" t="s">
        <v>816</v>
      </c>
    </row>
    <row r="192" spans="1:13">
      <c r="A192" s="252">
        <v>213442</v>
      </c>
      <c r="B192" s="252" t="s">
        <v>1699</v>
      </c>
      <c r="C192" s="252" t="s">
        <v>169</v>
      </c>
      <c r="D192" s="252" t="s">
        <v>466</v>
      </c>
      <c r="E192" s="252" t="s">
        <v>832</v>
      </c>
      <c r="F192" s="252">
        <v>23379</v>
      </c>
      <c r="G192" s="252" t="s">
        <v>2207</v>
      </c>
      <c r="H192" s="252" t="s">
        <v>834</v>
      </c>
      <c r="I192" s="252" t="s">
        <v>81</v>
      </c>
      <c r="J192" s="252" t="s">
        <v>805</v>
      </c>
      <c r="K192" s="252">
        <v>1985</v>
      </c>
      <c r="L192" s="252" t="s">
        <v>830</v>
      </c>
      <c r="M192" s="252" t="s">
        <v>830</v>
      </c>
    </row>
    <row r="193" spans="1:18">
      <c r="A193" s="252">
        <v>213446</v>
      </c>
      <c r="B193" s="252" t="s">
        <v>1136</v>
      </c>
      <c r="C193" s="252" t="s">
        <v>162</v>
      </c>
      <c r="D193" s="252" t="s">
        <v>394</v>
      </c>
      <c r="E193" s="252" t="s">
        <v>833</v>
      </c>
      <c r="F193" s="252">
        <v>34762</v>
      </c>
      <c r="G193" s="252" t="s">
        <v>2037</v>
      </c>
      <c r="H193" s="252" t="s">
        <v>834</v>
      </c>
      <c r="I193" s="252" t="s">
        <v>81</v>
      </c>
      <c r="K193" s="252">
        <v>2014</v>
      </c>
      <c r="L193" s="252" t="s">
        <v>804</v>
      </c>
      <c r="M193" s="252" t="s">
        <v>804</v>
      </c>
    </row>
    <row r="194" spans="1:18">
      <c r="A194" s="252">
        <v>214805</v>
      </c>
      <c r="B194" s="252" t="s">
        <v>1307</v>
      </c>
      <c r="C194" s="252" t="s">
        <v>148</v>
      </c>
      <c r="D194" s="252" t="s">
        <v>450</v>
      </c>
      <c r="E194" s="252" t="s">
        <v>833</v>
      </c>
      <c r="F194" s="252">
        <v>31138</v>
      </c>
      <c r="G194" s="252" t="s">
        <v>2080</v>
      </c>
      <c r="H194" s="252" t="s">
        <v>834</v>
      </c>
      <c r="I194" s="252" t="s">
        <v>182</v>
      </c>
      <c r="J194" s="252" t="s">
        <v>805</v>
      </c>
      <c r="K194" s="252">
        <v>2004</v>
      </c>
      <c r="L194" s="252" t="s">
        <v>806</v>
      </c>
      <c r="M194" s="252" t="s">
        <v>806</v>
      </c>
    </row>
    <row r="195" spans="1:18">
      <c r="A195" s="252">
        <v>213447</v>
      </c>
      <c r="B195" s="252" t="s">
        <v>1942</v>
      </c>
      <c r="C195" s="252" t="s">
        <v>177</v>
      </c>
      <c r="D195" s="252" t="s">
        <v>426</v>
      </c>
      <c r="E195" s="252" t="s">
        <v>833</v>
      </c>
      <c r="F195" s="252">
        <v>32509</v>
      </c>
      <c r="G195" s="252" t="s">
        <v>804</v>
      </c>
      <c r="H195" s="252" t="s">
        <v>2284</v>
      </c>
      <c r="I195" s="252" t="s">
        <v>81</v>
      </c>
      <c r="J195" s="252" t="s">
        <v>2290</v>
      </c>
      <c r="K195" s="252">
        <v>2014</v>
      </c>
      <c r="L195" s="252" t="s">
        <v>806</v>
      </c>
      <c r="M195" s="252" t="s">
        <v>783</v>
      </c>
    </row>
    <row r="196" spans="1:18">
      <c r="A196" s="252">
        <v>213448</v>
      </c>
      <c r="B196" s="252" t="s">
        <v>1042</v>
      </c>
      <c r="C196" s="252" t="s">
        <v>280</v>
      </c>
      <c r="D196" s="252" t="s">
        <v>587</v>
      </c>
      <c r="E196" s="252" t="s">
        <v>833</v>
      </c>
      <c r="F196" s="252">
        <v>36074</v>
      </c>
      <c r="G196" s="252" t="s">
        <v>804</v>
      </c>
      <c r="H196" s="252" t="s">
        <v>834</v>
      </c>
      <c r="I196" s="252" t="s">
        <v>81</v>
      </c>
      <c r="J196" s="252" t="s">
        <v>805</v>
      </c>
      <c r="K196" s="252">
        <v>2016</v>
      </c>
      <c r="L196" s="252" t="s">
        <v>823</v>
      </c>
      <c r="M196" s="252" t="s">
        <v>804</v>
      </c>
    </row>
    <row r="197" spans="1:18">
      <c r="A197" s="252">
        <v>209807</v>
      </c>
      <c r="B197" s="252" t="s">
        <v>962</v>
      </c>
      <c r="C197" s="252" t="s">
        <v>91</v>
      </c>
      <c r="D197" s="252" t="s">
        <v>963</v>
      </c>
      <c r="E197" s="252" t="s">
        <v>833</v>
      </c>
      <c r="F197" s="252">
        <v>34193</v>
      </c>
      <c r="G197" s="252" t="s">
        <v>804</v>
      </c>
      <c r="H197" s="252" t="s">
        <v>834</v>
      </c>
      <c r="I197" s="252" t="s">
        <v>81</v>
      </c>
      <c r="J197" s="252" t="s">
        <v>2290</v>
      </c>
      <c r="K197" s="252">
        <v>2011</v>
      </c>
      <c r="L197" s="252" t="s">
        <v>804</v>
      </c>
      <c r="M197" s="252" t="s">
        <v>804</v>
      </c>
    </row>
    <row r="198" spans="1:18">
      <c r="A198" s="252">
        <v>214808</v>
      </c>
      <c r="B198" s="252" t="s">
        <v>1224</v>
      </c>
      <c r="C198" s="252" t="s">
        <v>206</v>
      </c>
      <c r="D198" s="252" t="s">
        <v>431</v>
      </c>
      <c r="E198" s="252" t="s">
        <v>833</v>
      </c>
      <c r="F198" s="252">
        <v>32352</v>
      </c>
      <c r="G198" s="252" t="s">
        <v>2020</v>
      </c>
      <c r="H198" s="252" t="s">
        <v>834</v>
      </c>
      <c r="I198" s="252" t="s">
        <v>182</v>
      </c>
      <c r="J198" s="252" t="s">
        <v>2290</v>
      </c>
      <c r="K198" s="252">
        <v>2009</v>
      </c>
      <c r="L198" s="252" t="s">
        <v>806</v>
      </c>
      <c r="M198" s="252" t="s">
        <v>806</v>
      </c>
    </row>
    <row r="199" spans="1:18">
      <c r="A199" s="252">
        <v>214809</v>
      </c>
      <c r="B199" s="252" t="s">
        <v>1833</v>
      </c>
      <c r="C199" s="252" t="s">
        <v>796</v>
      </c>
      <c r="D199" s="252" t="s">
        <v>398</v>
      </c>
      <c r="E199" s="252" t="s">
        <v>833</v>
      </c>
      <c r="F199" s="252">
        <v>34989</v>
      </c>
      <c r="G199" s="252" t="s">
        <v>823</v>
      </c>
      <c r="H199" s="252" t="s">
        <v>834</v>
      </c>
      <c r="I199" s="252" t="s">
        <v>182</v>
      </c>
      <c r="J199" s="252" t="s">
        <v>2290</v>
      </c>
      <c r="K199" s="252">
        <v>2013</v>
      </c>
      <c r="L199" s="252" t="s">
        <v>823</v>
      </c>
      <c r="M199" s="252" t="s">
        <v>823</v>
      </c>
    </row>
    <row r="200" spans="1:18">
      <c r="A200" s="252">
        <v>212326</v>
      </c>
      <c r="B200" s="252" t="s">
        <v>1587</v>
      </c>
      <c r="C200" s="252" t="s">
        <v>114</v>
      </c>
      <c r="D200" s="252" t="s">
        <v>631</v>
      </c>
      <c r="E200" s="252" t="s">
        <v>833</v>
      </c>
      <c r="F200" s="252">
        <v>33902</v>
      </c>
      <c r="G200" s="252" t="s">
        <v>2171</v>
      </c>
      <c r="H200" s="252" t="s">
        <v>834</v>
      </c>
      <c r="I200" s="252" t="s">
        <v>182</v>
      </c>
      <c r="J200" s="252" t="s">
        <v>2290</v>
      </c>
      <c r="K200" s="252">
        <v>2010</v>
      </c>
      <c r="L200" s="252" t="s">
        <v>2292</v>
      </c>
      <c r="M200" s="252" t="s">
        <v>816</v>
      </c>
    </row>
    <row r="201" spans="1:18">
      <c r="A201" s="252">
        <v>209218</v>
      </c>
      <c r="B201" s="252" t="s">
        <v>994</v>
      </c>
      <c r="C201" s="252" t="s">
        <v>86</v>
      </c>
      <c r="D201" s="252" t="s">
        <v>444</v>
      </c>
      <c r="E201" s="252" t="s">
        <v>832</v>
      </c>
      <c r="H201" s="252" t="s">
        <v>834</v>
      </c>
      <c r="I201" s="252" t="s">
        <v>81</v>
      </c>
      <c r="M201" s="252" t="s">
        <v>804</v>
      </c>
      <c r="Q201" s="252">
        <v>1200</v>
      </c>
      <c r="R201" s="252">
        <v>43747</v>
      </c>
    </row>
    <row r="202" spans="1:18">
      <c r="A202" s="252">
        <v>213460</v>
      </c>
      <c r="B202" s="252" t="s">
        <v>1604</v>
      </c>
      <c r="C202" s="252" t="s">
        <v>132</v>
      </c>
      <c r="D202" s="252" t="s">
        <v>549</v>
      </c>
      <c r="E202" s="252" t="s">
        <v>832</v>
      </c>
      <c r="F202" s="252">
        <v>36206</v>
      </c>
      <c r="G202" s="252" t="s">
        <v>804</v>
      </c>
      <c r="H202" s="252" t="s">
        <v>834</v>
      </c>
      <c r="I202" s="252" t="s">
        <v>182</v>
      </c>
      <c r="J202" s="252" t="s">
        <v>2290</v>
      </c>
      <c r="K202" s="252">
        <v>2017</v>
      </c>
      <c r="L202" s="252" t="s">
        <v>804</v>
      </c>
      <c r="M202" s="252" t="s">
        <v>816</v>
      </c>
    </row>
    <row r="203" spans="1:18">
      <c r="A203" s="252">
        <v>213462</v>
      </c>
      <c r="B203" s="252" t="s">
        <v>1927</v>
      </c>
      <c r="C203" s="252" t="s">
        <v>257</v>
      </c>
      <c r="D203" s="252" t="s">
        <v>1629</v>
      </c>
      <c r="E203" s="252" t="s">
        <v>832</v>
      </c>
      <c r="F203" s="252">
        <v>35863</v>
      </c>
      <c r="G203" s="252" t="s">
        <v>804</v>
      </c>
      <c r="H203" s="252" t="s">
        <v>834</v>
      </c>
      <c r="I203" s="252" t="s">
        <v>81</v>
      </c>
      <c r="J203" s="252" t="s">
        <v>805</v>
      </c>
      <c r="K203" s="252">
        <v>2015</v>
      </c>
      <c r="L203" s="252" t="s">
        <v>2292</v>
      </c>
      <c r="M203" s="252" t="s">
        <v>824</v>
      </c>
    </row>
    <row r="204" spans="1:18">
      <c r="A204" s="252">
        <v>210305</v>
      </c>
      <c r="B204" s="252" t="s">
        <v>1374</v>
      </c>
      <c r="C204" s="252" t="s">
        <v>114</v>
      </c>
      <c r="D204" s="252" t="s">
        <v>432</v>
      </c>
      <c r="E204" s="252" t="s">
        <v>832</v>
      </c>
      <c r="F204" s="252">
        <v>34099</v>
      </c>
      <c r="G204" s="252" t="s">
        <v>2105</v>
      </c>
      <c r="H204" s="252" t="s">
        <v>834</v>
      </c>
      <c r="I204" s="252" t="s">
        <v>81</v>
      </c>
      <c r="J204" s="252" t="s">
        <v>2290</v>
      </c>
      <c r="K204" s="252">
        <v>2013</v>
      </c>
      <c r="L204" s="252" t="s">
        <v>2292</v>
      </c>
      <c r="M204" s="252" t="s">
        <v>806</v>
      </c>
    </row>
    <row r="205" spans="1:18">
      <c r="A205" s="252">
        <v>214816</v>
      </c>
      <c r="B205" s="252" t="s">
        <v>1664</v>
      </c>
      <c r="C205" s="252" t="s">
        <v>286</v>
      </c>
      <c r="D205" s="252" t="s">
        <v>639</v>
      </c>
      <c r="E205" s="252" t="s">
        <v>833</v>
      </c>
      <c r="F205" s="252">
        <v>32878</v>
      </c>
      <c r="G205" s="252" t="s">
        <v>2197</v>
      </c>
      <c r="H205" s="252" t="s">
        <v>834</v>
      </c>
      <c r="I205" s="252" t="s">
        <v>182</v>
      </c>
      <c r="J205" s="252" t="s">
        <v>2290</v>
      </c>
      <c r="K205" s="252">
        <v>2009</v>
      </c>
      <c r="L205" s="252" t="s">
        <v>806</v>
      </c>
      <c r="M205" s="252" t="s">
        <v>829</v>
      </c>
    </row>
    <row r="206" spans="1:18">
      <c r="A206" s="252">
        <v>213465</v>
      </c>
      <c r="B206" s="252" t="s">
        <v>1393</v>
      </c>
      <c r="C206" s="252" t="s">
        <v>133</v>
      </c>
      <c r="D206" s="252" t="s">
        <v>500</v>
      </c>
      <c r="E206" s="252" t="s">
        <v>833</v>
      </c>
      <c r="F206" s="252">
        <v>33303</v>
      </c>
      <c r="G206" s="252" t="s">
        <v>2117</v>
      </c>
      <c r="H206" s="252" t="s">
        <v>834</v>
      </c>
      <c r="I206" s="252" t="s">
        <v>182</v>
      </c>
      <c r="J206" s="252" t="s">
        <v>2290</v>
      </c>
      <c r="K206" s="252">
        <v>2009</v>
      </c>
      <c r="L206" s="252" t="s">
        <v>804</v>
      </c>
      <c r="M206" s="252" t="s">
        <v>806</v>
      </c>
    </row>
    <row r="207" spans="1:18">
      <c r="A207" s="252">
        <v>213466</v>
      </c>
      <c r="B207" s="252" t="s">
        <v>1193</v>
      </c>
      <c r="C207" s="252" t="s">
        <v>162</v>
      </c>
      <c r="D207" s="252" t="s">
        <v>447</v>
      </c>
      <c r="E207" s="252" t="s">
        <v>833</v>
      </c>
      <c r="F207" s="252">
        <v>36617</v>
      </c>
      <c r="G207" s="252" t="s">
        <v>804</v>
      </c>
      <c r="H207" s="252" t="s">
        <v>834</v>
      </c>
      <c r="I207" s="252" t="s">
        <v>81</v>
      </c>
      <c r="J207" s="252" t="s">
        <v>805</v>
      </c>
      <c r="K207" s="252">
        <v>2015</v>
      </c>
      <c r="L207" s="252" t="s">
        <v>804</v>
      </c>
      <c r="M207" s="252" t="s">
        <v>804</v>
      </c>
    </row>
    <row r="208" spans="1:18">
      <c r="A208" s="252">
        <v>212332</v>
      </c>
      <c r="B208" s="252" t="s">
        <v>1314</v>
      </c>
      <c r="C208" s="252" t="s">
        <v>338</v>
      </c>
      <c r="D208" s="252" t="s">
        <v>479</v>
      </c>
      <c r="E208" s="252" t="s">
        <v>833</v>
      </c>
      <c r="F208" s="252">
        <v>33975</v>
      </c>
      <c r="G208" s="252" t="s">
        <v>2082</v>
      </c>
      <c r="H208" s="252" t="s">
        <v>834</v>
      </c>
      <c r="I208" s="252" t="s">
        <v>81</v>
      </c>
      <c r="J208" s="252" t="s">
        <v>805</v>
      </c>
      <c r="K208" s="252">
        <v>2011</v>
      </c>
      <c r="M208" s="252" t="s">
        <v>806</v>
      </c>
    </row>
    <row r="209" spans="1:13">
      <c r="A209" s="252">
        <v>213468</v>
      </c>
      <c r="B209" s="252" t="s">
        <v>1714</v>
      </c>
      <c r="C209" s="252" t="s">
        <v>226</v>
      </c>
      <c r="D209" s="252" t="s">
        <v>510</v>
      </c>
      <c r="E209" s="252" t="s">
        <v>832</v>
      </c>
      <c r="F209" s="252">
        <v>32994</v>
      </c>
      <c r="G209" s="252" t="s">
        <v>818</v>
      </c>
      <c r="H209" s="252" t="s">
        <v>834</v>
      </c>
      <c r="I209" s="252" t="s">
        <v>81</v>
      </c>
      <c r="J209" s="252" t="s">
        <v>805</v>
      </c>
      <c r="K209" s="252">
        <v>2008</v>
      </c>
      <c r="L209" s="252" t="s">
        <v>804</v>
      </c>
      <c r="M209" s="252" t="s">
        <v>818</v>
      </c>
    </row>
    <row r="210" spans="1:13">
      <c r="A210" s="252">
        <v>212097</v>
      </c>
      <c r="B210" s="252" t="s">
        <v>1828</v>
      </c>
      <c r="C210" s="252" t="s">
        <v>229</v>
      </c>
      <c r="D210" s="252" t="s">
        <v>492</v>
      </c>
      <c r="E210" s="252" t="s">
        <v>832</v>
      </c>
      <c r="F210" s="252">
        <v>27847</v>
      </c>
      <c r="G210" s="252" t="s">
        <v>804</v>
      </c>
      <c r="H210" s="252" t="s">
        <v>834</v>
      </c>
      <c r="I210" s="252" t="s">
        <v>81</v>
      </c>
      <c r="J210" s="252" t="s">
        <v>2290</v>
      </c>
      <c r="K210" s="252">
        <v>1999</v>
      </c>
      <c r="L210" s="252" t="s">
        <v>823</v>
      </c>
      <c r="M210" s="252" t="s">
        <v>823</v>
      </c>
    </row>
    <row r="211" spans="1:13">
      <c r="A211" s="252">
        <v>210308</v>
      </c>
      <c r="B211" s="252" t="s">
        <v>1765</v>
      </c>
      <c r="C211" s="252" t="s">
        <v>502</v>
      </c>
      <c r="D211" s="252" t="s">
        <v>550</v>
      </c>
      <c r="E211" s="252" t="s">
        <v>832</v>
      </c>
      <c r="F211" s="252">
        <v>30691</v>
      </c>
      <c r="G211" s="252" t="s">
        <v>831</v>
      </c>
      <c r="H211" s="252" t="s">
        <v>834</v>
      </c>
      <c r="I211" s="252" t="s">
        <v>81</v>
      </c>
      <c r="J211" s="252" t="s">
        <v>2290</v>
      </c>
      <c r="K211" s="252">
        <v>2000</v>
      </c>
      <c r="L211" s="252" t="s">
        <v>831</v>
      </c>
      <c r="M211" s="252" t="s">
        <v>831</v>
      </c>
    </row>
    <row r="212" spans="1:13">
      <c r="A212" s="252">
        <v>212335</v>
      </c>
      <c r="B212" s="252" t="s">
        <v>1112</v>
      </c>
      <c r="C212" s="252" t="s">
        <v>1113</v>
      </c>
      <c r="D212" s="252" t="s">
        <v>524</v>
      </c>
      <c r="E212" s="252" t="s">
        <v>833</v>
      </c>
      <c r="F212" s="252">
        <v>34468</v>
      </c>
      <c r="G212" s="252" t="s">
        <v>804</v>
      </c>
      <c r="H212" s="252" t="s">
        <v>834</v>
      </c>
      <c r="I212" s="252" t="s">
        <v>81</v>
      </c>
      <c r="J212" s="252" t="s">
        <v>2290</v>
      </c>
      <c r="K212" s="252">
        <v>2015</v>
      </c>
      <c r="L212" s="252" t="s">
        <v>815</v>
      </c>
      <c r="M212" s="252" t="s">
        <v>804</v>
      </c>
    </row>
    <row r="213" spans="1:13">
      <c r="A213" s="252">
        <v>213473</v>
      </c>
      <c r="B213" s="252" t="s">
        <v>1829</v>
      </c>
      <c r="C213" s="252" t="s">
        <v>559</v>
      </c>
      <c r="D213" s="252" t="s">
        <v>400</v>
      </c>
      <c r="E213" s="252" t="s">
        <v>833</v>
      </c>
      <c r="F213" s="252">
        <v>32599</v>
      </c>
      <c r="G213" s="252" t="s">
        <v>2251</v>
      </c>
      <c r="H213" s="252" t="s">
        <v>834</v>
      </c>
      <c r="I213" s="252" t="s">
        <v>81</v>
      </c>
      <c r="J213" s="252" t="s">
        <v>2290</v>
      </c>
      <c r="K213" s="252">
        <v>2017</v>
      </c>
      <c r="L213" s="252" t="s">
        <v>823</v>
      </c>
      <c r="M213" s="252" t="s">
        <v>823</v>
      </c>
    </row>
    <row r="214" spans="1:13">
      <c r="A214" s="252">
        <v>211584</v>
      </c>
      <c r="B214" s="252" t="s">
        <v>1254</v>
      </c>
      <c r="C214" s="252" t="s">
        <v>126</v>
      </c>
      <c r="D214" s="252" t="s">
        <v>518</v>
      </c>
      <c r="E214" s="252" t="s">
        <v>832</v>
      </c>
      <c r="F214" s="252">
        <v>35294</v>
      </c>
      <c r="G214" s="252" t="s">
        <v>2059</v>
      </c>
      <c r="H214" s="252" t="s">
        <v>834</v>
      </c>
      <c r="I214" s="252" t="s">
        <v>81</v>
      </c>
      <c r="J214" s="252" t="s">
        <v>2290</v>
      </c>
      <c r="K214" s="252">
        <v>2013</v>
      </c>
      <c r="L214" s="252" t="s">
        <v>804</v>
      </c>
      <c r="M214" s="252" t="s">
        <v>806</v>
      </c>
    </row>
    <row r="215" spans="1:13">
      <c r="A215" s="252">
        <v>212338</v>
      </c>
      <c r="B215" s="252" t="s">
        <v>712</v>
      </c>
      <c r="C215" s="252" t="s">
        <v>133</v>
      </c>
      <c r="D215" s="252" t="s">
        <v>395</v>
      </c>
      <c r="E215" s="252" t="s">
        <v>832</v>
      </c>
      <c r="F215" s="252">
        <v>35132</v>
      </c>
      <c r="G215" s="252" t="s">
        <v>804</v>
      </c>
      <c r="H215" s="252" t="s">
        <v>834</v>
      </c>
      <c r="I215" s="252" t="s">
        <v>81</v>
      </c>
      <c r="J215" s="252" t="s">
        <v>805</v>
      </c>
      <c r="K215" s="252">
        <v>2014</v>
      </c>
      <c r="L215" s="252" t="s">
        <v>2321</v>
      </c>
      <c r="M215" s="252" t="s">
        <v>815</v>
      </c>
    </row>
    <row r="216" spans="1:13">
      <c r="A216" s="252">
        <v>210910</v>
      </c>
      <c r="B216" s="252" t="s">
        <v>1247</v>
      </c>
      <c r="C216" s="252" t="s">
        <v>141</v>
      </c>
      <c r="D216" s="252" t="s">
        <v>404</v>
      </c>
      <c r="E216" s="252" t="s">
        <v>832</v>
      </c>
      <c r="F216" s="252">
        <v>34961</v>
      </c>
      <c r="G216" s="252" t="s">
        <v>2059</v>
      </c>
      <c r="H216" s="252" t="s">
        <v>834</v>
      </c>
      <c r="I216" s="252" t="s">
        <v>81</v>
      </c>
      <c r="J216" s="252" t="s">
        <v>805</v>
      </c>
      <c r="K216" s="252">
        <v>2013</v>
      </c>
      <c r="L216" s="252" t="s">
        <v>806</v>
      </c>
      <c r="M216" s="252" t="s">
        <v>806</v>
      </c>
    </row>
    <row r="217" spans="1:13">
      <c r="A217" s="252">
        <v>214824</v>
      </c>
      <c r="B217" s="252" t="s">
        <v>1950</v>
      </c>
      <c r="C217" s="252" t="s">
        <v>97</v>
      </c>
      <c r="D217" s="252" t="s">
        <v>1951</v>
      </c>
      <c r="E217" s="252" t="s">
        <v>833</v>
      </c>
      <c r="F217" s="252">
        <v>33877</v>
      </c>
      <c r="G217" s="252" t="s">
        <v>2028</v>
      </c>
      <c r="H217" s="252" t="s">
        <v>2284</v>
      </c>
      <c r="I217" s="252" t="s">
        <v>182</v>
      </c>
      <c r="J217" s="252" t="s">
        <v>2290</v>
      </c>
      <c r="K217" s="252">
        <v>2010</v>
      </c>
      <c r="L217" s="252" t="s">
        <v>804</v>
      </c>
      <c r="M217" s="252" t="s">
        <v>783</v>
      </c>
    </row>
    <row r="218" spans="1:13">
      <c r="A218" s="252">
        <v>212344</v>
      </c>
      <c r="B218" s="252" t="s">
        <v>2001</v>
      </c>
      <c r="C218" s="252" t="s">
        <v>311</v>
      </c>
      <c r="D218" s="252" t="s">
        <v>527</v>
      </c>
      <c r="E218" s="252" t="s">
        <v>833</v>
      </c>
      <c r="F218" s="252">
        <v>35805</v>
      </c>
      <c r="G218" s="252" t="s">
        <v>804</v>
      </c>
      <c r="H218" s="252" t="s">
        <v>2284</v>
      </c>
      <c r="I218" s="252" t="s">
        <v>81</v>
      </c>
      <c r="J218" s="252" t="s">
        <v>2290</v>
      </c>
      <c r="K218" s="252">
        <v>2016</v>
      </c>
      <c r="L218" s="252" t="s">
        <v>2291</v>
      </c>
      <c r="M218" s="252" t="s">
        <v>783</v>
      </c>
    </row>
    <row r="219" spans="1:13">
      <c r="A219" s="252">
        <v>212345</v>
      </c>
      <c r="B219" s="252" t="s">
        <v>1426</v>
      </c>
      <c r="C219" s="252" t="s">
        <v>136</v>
      </c>
      <c r="D219" s="252" t="s">
        <v>455</v>
      </c>
      <c r="E219" s="252" t="s">
        <v>832</v>
      </c>
      <c r="F219" s="252">
        <v>35519</v>
      </c>
      <c r="G219" s="252" t="s">
        <v>2029</v>
      </c>
      <c r="H219" s="252" t="s">
        <v>834</v>
      </c>
      <c r="I219" s="252" t="s">
        <v>81</v>
      </c>
      <c r="J219" s="252" t="s">
        <v>805</v>
      </c>
      <c r="K219" s="252">
        <v>2016</v>
      </c>
      <c r="L219" s="252" t="s">
        <v>2291</v>
      </c>
      <c r="M219" s="252" t="s">
        <v>806</v>
      </c>
    </row>
    <row r="220" spans="1:13">
      <c r="A220" s="252">
        <v>214828</v>
      </c>
      <c r="B220" s="252" t="s">
        <v>992</v>
      </c>
      <c r="C220" s="252" t="s">
        <v>993</v>
      </c>
      <c r="D220" s="252" t="s">
        <v>408</v>
      </c>
      <c r="E220" s="252" t="s">
        <v>832</v>
      </c>
      <c r="F220" s="252">
        <v>36062</v>
      </c>
      <c r="G220" s="252" t="s">
        <v>2029</v>
      </c>
      <c r="H220" s="252" t="s">
        <v>834</v>
      </c>
      <c r="I220" s="252" t="s">
        <v>182</v>
      </c>
      <c r="J220" s="252" t="s">
        <v>805</v>
      </c>
      <c r="K220" s="252">
        <v>2016</v>
      </c>
      <c r="L220" s="252" t="s">
        <v>804</v>
      </c>
      <c r="M220" s="252" t="s">
        <v>804</v>
      </c>
    </row>
    <row r="221" spans="1:13">
      <c r="A221" s="252">
        <v>214829</v>
      </c>
      <c r="B221" s="252" t="s">
        <v>1144</v>
      </c>
      <c r="C221" s="252" t="s">
        <v>186</v>
      </c>
      <c r="D221" s="252" t="s">
        <v>589</v>
      </c>
      <c r="E221" s="252" t="s">
        <v>833</v>
      </c>
      <c r="F221" s="252">
        <v>34820</v>
      </c>
      <c r="G221" s="252" t="s">
        <v>804</v>
      </c>
      <c r="H221" s="252" t="s">
        <v>834</v>
      </c>
      <c r="I221" s="252" t="s">
        <v>182</v>
      </c>
      <c r="J221" s="252" t="s">
        <v>2290</v>
      </c>
      <c r="K221" s="252">
        <v>2014</v>
      </c>
      <c r="L221" s="252" t="s">
        <v>2291</v>
      </c>
      <c r="M221" s="252" t="s">
        <v>804</v>
      </c>
    </row>
    <row r="222" spans="1:13">
      <c r="A222" s="252">
        <v>213486</v>
      </c>
      <c r="B222" s="252" t="s">
        <v>1722</v>
      </c>
      <c r="C222" s="252" t="s">
        <v>88</v>
      </c>
      <c r="D222" s="252" t="s">
        <v>467</v>
      </c>
      <c r="E222" s="252" t="s">
        <v>833</v>
      </c>
      <c r="F222" s="252">
        <v>35473</v>
      </c>
      <c r="G222" s="252" t="s">
        <v>2213</v>
      </c>
      <c r="H222" s="252" t="s">
        <v>834</v>
      </c>
      <c r="I222" s="252" t="s">
        <v>81</v>
      </c>
      <c r="J222" s="252" t="s">
        <v>2290</v>
      </c>
      <c r="K222" s="252">
        <v>2016</v>
      </c>
      <c r="L222" s="252" t="s">
        <v>2292</v>
      </c>
      <c r="M222" s="252" t="s">
        <v>818</v>
      </c>
    </row>
    <row r="223" spans="1:13">
      <c r="A223" s="252">
        <v>213487</v>
      </c>
      <c r="B223" s="252" t="s">
        <v>1396</v>
      </c>
      <c r="C223" s="252" t="s">
        <v>109</v>
      </c>
      <c r="D223" s="252" t="s">
        <v>462</v>
      </c>
      <c r="E223" s="252" t="s">
        <v>833</v>
      </c>
      <c r="F223" s="252">
        <v>35537</v>
      </c>
      <c r="G223" s="252" t="s">
        <v>2118</v>
      </c>
      <c r="H223" s="252" t="s">
        <v>834</v>
      </c>
      <c r="I223" s="252" t="s">
        <v>182</v>
      </c>
      <c r="J223" s="252" t="s">
        <v>2290</v>
      </c>
      <c r="K223" s="252">
        <v>2017</v>
      </c>
      <c r="L223" s="252" t="s">
        <v>2292</v>
      </c>
      <c r="M223" s="252" t="s">
        <v>806</v>
      </c>
    </row>
    <row r="224" spans="1:13">
      <c r="A224" s="252">
        <v>213495</v>
      </c>
      <c r="B224" s="252" t="s">
        <v>1049</v>
      </c>
      <c r="C224" s="252" t="s">
        <v>292</v>
      </c>
      <c r="D224" s="252" t="s">
        <v>440</v>
      </c>
      <c r="E224" s="252" t="s">
        <v>833</v>
      </c>
      <c r="F224" s="252">
        <v>34863</v>
      </c>
      <c r="G224" s="252" t="s">
        <v>804</v>
      </c>
      <c r="H224" s="252" t="s">
        <v>834</v>
      </c>
      <c r="I224" s="252" t="s">
        <v>81</v>
      </c>
      <c r="J224" s="252" t="s">
        <v>2290</v>
      </c>
      <c r="K224" s="252">
        <v>2013</v>
      </c>
      <c r="L224" s="252" t="s">
        <v>2291</v>
      </c>
      <c r="M224" s="252" t="s">
        <v>804</v>
      </c>
    </row>
    <row r="225" spans="1:13">
      <c r="A225" s="252">
        <v>212346</v>
      </c>
      <c r="B225" s="252" t="s">
        <v>967</v>
      </c>
      <c r="C225" s="252" t="s">
        <v>193</v>
      </c>
      <c r="D225" s="252" t="s">
        <v>386</v>
      </c>
      <c r="E225" s="252" t="s">
        <v>833</v>
      </c>
      <c r="F225" s="252">
        <v>35968</v>
      </c>
      <c r="G225" s="252" t="s">
        <v>804</v>
      </c>
      <c r="H225" s="252" t="s">
        <v>834</v>
      </c>
      <c r="I225" s="252" t="s">
        <v>182</v>
      </c>
      <c r="J225" s="252" t="s">
        <v>2290</v>
      </c>
      <c r="K225" s="252">
        <v>2016</v>
      </c>
      <c r="L225" s="252" t="s">
        <v>804</v>
      </c>
      <c r="M225" s="252" t="s">
        <v>804</v>
      </c>
    </row>
    <row r="226" spans="1:13">
      <c r="A226" s="252">
        <v>212348</v>
      </c>
      <c r="B226" s="252" t="s">
        <v>1034</v>
      </c>
      <c r="C226" s="252" t="s">
        <v>120</v>
      </c>
      <c r="D226" s="252" t="s">
        <v>543</v>
      </c>
      <c r="E226" s="252" t="s">
        <v>833</v>
      </c>
      <c r="F226" s="252">
        <v>36162</v>
      </c>
      <c r="G226" s="252" t="s">
        <v>804</v>
      </c>
      <c r="H226" s="252" t="s">
        <v>834</v>
      </c>
      <c r="I226" s="252" t="s">
        <v>81</v>
      </c>
      <c r="J226" s="252" t="s">
        <v>2290</v>
      </c>
      <c r="K226" s="252">
        <v>2016</v>
      </c>
      <c r="L226" s="252" t="s">
        <v>804</v>
      </c>
      <c r="M226" s="252" t="s">
        <v>804</v>
      </c>
    </row>
    <row r="227" spans="1:13">
      <c r="A227" s="252">
        <v>214834</v>
      </c>
      <c r="B227" s="252" t="s">
        <v>1161</v>
      </c>
      <c r="C227" s="252" t="s">
        <v>771</v>
      </c>
      <c r="D227" s="252" t="s">
        <v>399</v>
      </c>
      <c r="E227" s="252" t="s">
        <v>833</v>
      </c>
      <c r="F227" s="252">
        <v>32586</v>
      </c>
      <c r="G227" s="252" t="s">
        <v>804</v>
      </c>
      <c r="H227" s="252" t="s">
        <v>834</v>
      </c>
      <c r="I227" s="252" t="s">
        <v>182</v>
      </c>
      <c r="J227" s="252" t="s">
        <v>2290</v>
      </c>
      <c r="K227" s="252">
        <v>2007</v>
      </c>
      <c r="L227" s="252" t="s">
        <v>2291</v>
      </c>
      <c r="M227" s="252" t="s">
        <v>804</v>
      </c>
    </row>
    <row r="228" spans="1:13">
      <c r="A228" s="252">
        <v>214835</v>
      </c>
      <c r="B228" s="252" t="s">
        <v>1977</v>
      </c>
      <c r="C228" s="252" t="s">
        <v>113</v>
      </c>
      <c r="D228" s="252" t="s">
        <v>487</v>
      </c>
      <c r="E228" s="252" t="s">
        <v>833</v>
      </c>
      <c r="F228" s="252">
        <v>34915</v>
      </c>
      <c r="G228" s="252" t="s">
        <v>2114</v>
      </c>
      <c r="H228" s="252" t="s">
        <v>2284</v>
      </c>
      <c r="I228" s="252" t="s">
        <v>182</v>
      </c>
      <c r="J228" s="252" t="s">
        <v>2290</v>
      </c>
      <c r="K228" s="252">
        <v>2014</v>
      </c>
      <c r="L228" s="252" t="s">
        <v>804</v>
      </c>
      <c r="M228" s="252" t="s">
        <v>783</v>
      </c>
    </row>
    <row r="229" spans="1:13">
      <c r="A229" s="252">
        <v>214836</v>
      </c>
      <c r="B229" s="252" t="s">
        <v>1857</v>
      </c>
      <c r="C229" s="252" t="s">
        <v>162</v>
      </c>
      <c r="D229" s="252" t="s">
        <v>1823</v>
      </c>
      <c r="E229" s="252" t="s">
        <v>833</v>
      </c>
      <c r="F229" s="252">
        <v>36069</v>
      </c>
      <c r="G229" s="252" t="s">
        <v>2261</v>
      </c>
      <c r="H229" s="252" t="s">
        <v>834</v>
      </c>
      <c r="I229" s="252" t="s">
        <v>182</v>
      </c>
      <c r="J229" s="252" t="s">
        <v>2290</v>
      </c>
      <c r="K229" s="252">
        <v>2016</v>
      </c>
      <c r="L229" s="252" t="s">
        <v>2314</v>
      </c>
      <c r="M229" s="252" t="s">
        <v>823</v>
      </c>
    </row>
    <row r="230" spans="1:13">
      <c r="A230" s="252">
        <v>213502</v>
      </c>
      <c r="B230" s="252" t="s">
        <v>1117</v>
      </c>
      <c r="C230" s="252" t="s">
        <v>331</v>
      </c>
      <c r="D230" s="252" t="s">
        <v>527</v>
      </c>
      <c r="E230" s="252" t="s">
        <v>833</v>
      </c>
      <c r="F230" s="252">
        <v>32874</v>
      </c>
      <c r="G230" s="252" t="s">
        <v>804</v>
      </c>
      <c r="H230" s="252" t="s">
        <v>834</v>
      </c>
      <c r="I230" s="252" t="s">
        <v>81</v>
      </c>
      <c r="J230" s="252" t="s">
        <v>2290</v>
      </c>
      <c r="K230" s="252">
        <v>2008</v>
      </c>
      <c r="L230" s="252" t="s">
        <v>804</v>
      </c>
      <c r="M230" s="252" t="s">
        <v>804</v>
      </c>
    </row>
    <row r="231" spans="1:13">
      <c r="A231" s="252">
        <v>213503</v>
      </c>
      <c r="B231" s="252" t="s">
        <v>1689</v>
      </c>
      <c r="C231" s="252" t="s">
        <v>212</v>
      </c>
      <c r="D231" s="252" t="s">
        <v>490</v>
      </c>
      <c r="E231" s="252" t="s">
        <v>833</v>
      </c>
      <c r="F231" s="252">
        <v>36188</v>
      </c>
      <c r="G231" s="252" t="s">
        <v>830</v>
      </c>
      <c r="H231" s="252" t="s">
        <v>834</v>
      </c>
      <c r="I231" s="252" t="s">
        <v>182</v>
      </c>
      <c r="J231" s="252" t="s">
        <v>805</v>
      </c>
      <c r="K231" s="252">
        <v>2016</v>
      </c>
      <c r="L231" s="252" t="s">
        <v>804</v>
      </c>
      <c r="M231" s="252" t="s">
        <v>830</v>
      </c>
    </row>
    <row r="232" spans="1:13">
      <c r="A232" s="252">
        <v>210920</v>
      </c>
      <c r="B232" s="252" t="s">
        <v>1110</v>
      </c>
      <c r="C232" s="252" t="s">
        <v>1111</v>
      </c>
      <c r="D232" s="252" t="s">
        <v>481</v>
      </c>
      <c r="E232" s="252" t="s">
        <v>833</v>
      </c>
      <c r="F232" s="252">
        <v>33970</v>
      </c>
      <c r="G232" s="252" t="s">
        <v>804</v>
      </c>
      <c r="H232" s="252" t="s">
        <v>834</v>
      </c>
      <c r="I232" s="252" t="s">
        <v>81</v>
      </c>
      <c r="J232" s="252" t="s">
        <v>2290</v>
      </c>
      <c r="K232" s="252">
        <v>2013</v>
      </c>
      <c r="L232" s="252" t="s">
        <v>806</v>
      </c>
      <c r="M232" s="252" t="s">
        <v>804</v>
      </c>
    </row>
    <row r="233" spans="1:13">
      <c r="A233" s="252">
        <v>213505</v>
      </c>
      <c r="B233" s="252" t="s">
        <v>736</v>
      </c>
      <c r="C233" s="252" t="s">
        <v>86</v>
      </c>
      <c r="D233" s="252" t="s">
        <v>481</v>
      </c>
      <c r="E233" s="252" t="s">
        <v>833</v>
      </c>
      <c r="F233" s="252">
        <v>33414</v>
      </c>
      <c r="G233" s="252" t="s">
        <v>804</v>
      </c>
      <c r="H233" s="252" t="s">
        <v>834</v>
      </c>
      <c r="I233" s="252" t="s">
        <v>81</v>
      </c>
      <c r="J233" s="252" t="s">
        <v>2290</v>
      </c>
      <c r="K233" s="252">
        <v>2009</v>
      </c>
      <c r="L233" s="252" t="s">
        <v>806</v>
      </c>
      <c r="M233" s="252" t="s">
        <v>804</v>
      </c>
    </row>
    <row r="234" spans="1:13">
      <c r="A234" s="252">
        <v>213506</v>
      </c>
      <c r="B234" s="252" t="s">
        <v>1035</v>
      </c>
      <c r="C234" s="252" t="s">
        <v>237</v>
      </c>
      <c r="D234" s="252" t="s">
        <v>538</v>
      </c>
      <c r="E234" s="252" t="s">
        <v>833</v>
      </c>
      <c r="F234" s="252">
        <v>32292</v>
      </c>
      <c r="G234" s="252" t="s">
        <v>804</v>
      </c>
      <c r="H234" s="252" t="s">
        <v>834</v>
      </c>
      <c r="I234" s="252" t="s">
        <v>81</v>
      </c>
      <c r="J234" s="252" t="s">
        <v>2290</v>
      </c>
      <c r="K234" s="252">
        <v>2006</v>
      </c>
      <c r="L234" s="252" t="s">
        <v>804</v>
      </c>
      <c r="M234" s="252" t="s">
        <v>804</v>
      </c>
    </row>
    <row r="235" spans="1:13">
      <c r="A235" s="252">
        <v>213510</v>
      </c>
      <c r="B235" s="252" t="s">
        <v>1992</v>
      </c>
      <c r="C235" s="252" t="s">
        <v>137</v>
      </c>
      <c r="D235" s="252" t="s">
        <v>612</v>
      </c>
      <c r="E235" s="252" t="s">
        <v>833</v>
      </c>
      <c r="F235" s="252">
        <v>35803</v>
      </c>
      <c r="G235" s="252" t="s">
        <v>2033</v>
      </c>
      <c r="H235" s="252" t="s">
        <v>2284</v>
      </c>
      <c r="I235" s="252" t="s">
        <v>81</v>
      </c>
      <c r="J235" s="252" t="s">
        <v>2290</v>
      </c>
      <c r="K235" s="252">
        <v>2017</v>
      </c>
      <c r="L235" s="252" t="s">
        <v>806</v>
      </c>
      <c r="M235" s="252" t="s">
        <v>783</v>
      </c>
    </row>
    <row r="236" spans="1:13">
      <c r="A236" s="252">
        <v>210753</v>
      </c>
      <c r="B236" s="252" t="s">
        <v>707</v>
      </c>
      <c r="C236" s="252" t="s">
        <v>1917</v>
      </c>
      <c r="D236" s="252" t="s">
        <v>572</v>
      </c>
      <c r="E236" s="252" t="s">
        <v>833</v>
      </c>
      <c r="F236" s="252">
        <v>34469</v>
      </c>
      <c r="G236" s="252" t="s">
        <v>804</v>
      </c>
      <c r="H236" s="252" t="s">
        <v>834</v>
      </c>
      <c r="I236" s="252" t="s">
        <v>81</v>
      </c>
      <c r="J236" s="252" t="s">
        <v>2290</v>
      </c>
      <c r="K236" s="252">
        <v>2013</v>
      </c>
      <c r="L236" s="252" t="s">
        <v>2296</v>
      </c>
      <c r="M236" s="252" t="s">
        <v>824</v>
      </c>
    </row>
    <row r="237" spans="1:13">
      <c r="A237" s="252">
        <v>212355</v>
      </c>
      <c r="B237" s="252" t="s">
        <v>887</v>
      </c>
      <c r="C237" s="252" t="s">
        <v>241</v>
      </c>
      <c r="D237" s="252" t="s">
        <v>342</v>
      </c>
      <c r="E237" s="252" t="s">
        <v>833</v>
      </c>
      <c r="F237" s="252">
        <v>36188</v>
      </c>
      <c r="G237" s="252" t="s">
        <v>804</v>
      </c>
      <c r="H237" s="252" t="s">
        <v>834</v>
      </c>
      <c r="I237" s="252" t="s">
        <v>81</v>
      </c>
      <c r="J237" s="252" t="s">
        <v>2290</v>
      </c>
      <c r="K237" s="252">
        <v>2016</v>
      </c>
      <c r="L237" s="252" t="s">
        <v>2291</v>
      </c>
      <c r="M237" s="252" t="s">
        <v>804</v>
      </c>
    </row>
    <row r="238" spans="1:13">
      <c r="A238" s="252">
        <v>213512</v>
      </c>
      <c r="B238" s="252" t="s">
        <v>1429</v>
      </c>
      <c r="C238" s="252" t="s">
        <v>657</v>
      </c>
      <c r="D238" s="252" t="s">
        <v>1430</v>
      </c>
      <c r="E238" s="252" t="s">
        <v>833</v>
      </c>
      <c r="F238" s="252">
        <v>34749</v>
      </c>
      <c r="G238" s="252" t="s">
        <v>814</v>
      </c>
      <c r="H238" s="252" t="s">
        <v>834</v>
      </c>
      <c r="I238" s="252" t="s">
        <v>81</v>
      </c>
      <c r="J238" s="252" t="s">
        <v>2290</v>
      </c>
      <c r="K238" s="252">
        <v>2014</v>
      </c>
      <c r="L238" s="252" t="s">
        <v>804</v>
      </c>
      <c r="M238" s="252" t="s">
        <v>814</v>
      </c>
    </row>
    <row r="239" spans="1:13">
      <c r="A239" s="252">
        <v>211594</v>
      </c>
      <c r="B239" s="252" t="s">
        <v>1002</v>
      </c>
      <c r="C239" s="252" t="s">
        <v>553</v>
      </c>
      <c r="D239" s="252" t="s">
        <v>401</v>
      </c>
      <c r="E239" s="252" t="s">
        <v>833</v>
      </c>
      <c r="F239" s="252">
        <v>35120</v>
      </c>
      <c r="G239" s="252" t="s">
        <v>804</v>
      </c>
      <c r="H239" s="252" t="s">
        <v>834</v>
      </c>
      <c r="I239" s="252" t="s">
        <v>81</v>
      </c>
      <c r="J239" s="252" t="s">
        <v>2290</v>
      </c>
      <c r="K239" s="252">
        <v>2015</v>
      </c>
      <c r="L239" s="252" t="s">
        <v>804</v>
      </c>
      <c r="M239" s="252" t="s">
        <v>804</v>
      </c>
    </row>
    <row r="240" spans="1:13">
      <c r="A240" s="252">
        <v>212356</v>
      </c>
      <c r="B240" s="252" t="s">
        <v>1220</v>
      </c>
      <c r="C240" s="252" t="s">
        <v>135</v>
      </c>
      <c r="D240" s="252" t="s">
        <v>1221</v>
      </c>
      <c r="E240" s="252" t="s">
        <v>833</v>
      </c>
      <c r="F240" s="252">
        <v>35821</v>
      </c>
      <c r="G240" s="252" t="s">
        <v>804</v>
      </c>
      <c r="H240" s="252" t="s">
        <v>834</v>
      </c>
      <c r="I240" s="252" t="s">
        <v>81</v>
      </c>
      <c r="J240" s="252" t="s">
        <v>805</v>
      </c>
      <c r="K240" s="252">
        <v>2016</v>
      </c>
      <c r="L240" s="252" t="s">
        <v>804</v>
      </c>
      <c r="M240" s="252" t="s">
        <v>813</v>
      </c>
    </row>
    <row r="241" spans="1:13">
      <c r="A241" s="252">
        <v>210924</v>
      </c>
      <c r="B241" s="252" t="s">
        <v>906</v>
      </c>
      <c r="C241" s="252" t="s">
        <v>907</v>
      </c>
      <c r="D241" s="252" t="s">
        <v>386</v>
      </c>
      <c r="E241" s="252" t="s">
        <v>833</v>
      </c>
      <c r="F241" s="252">
        <v>32358</v>
      </c>
      <c r="G241" s="252" t="s">
        <v>804</v>
      </c>
      <c r="H241" s="252" t="s">
        <v>834</v>
      </c>
      <c r="I241" s="252" t="s">
        <v>81</v>
      </c>
      <c r="J241" s="252" t="s">
        <v>805</v>
      </c>
      <c r="K241" s="252" t="s">
        <v>2300</v>
      </c>
      <c r="L241" s="252" t="s">
        <v>806</v>
      </c>
      <c r="M241" s="252" t="s">
        <v>804</v>
      </c>
    </row>
    <row r="242" spans="1:13">
      <c r="A242" s="252">
        <v>213514</v>
      </c>
      <c r="B242" s="252" t="s">
        <v>1636</v>
      </c>
      <c r="C242" s="252" t="s">
        <v>133</v>
      </c>
      <c r="D242" s="252" t="s">
        <v>477</v>
      </c>
      <c r="E242" s="252" t="s">
        <v>833</v>
      </c>
      <c r="F242" s="252">
        <v>35638</v>
      </c>
      <c r="G242" s="252" t="s">
        <v>2185</v>
      </c>
      <c r="H242" s="252" t="s">
        <v>834</v>
      </c>
      <c r="I242" s="252" t="s">
        <v>81</v>
      </c>
      <c r="J242" s="252" t="s">
        <v>2290</v>
      </c>
      <c r="K242" s="252">
        <v>2016</v>
      </c>
      <c r="L242" s="252" t="s">
        <v>2292</v>
      </c>
      <c r="M242" s="252" t="s">
        <v>819</v>
      </c>
    </row>
    <row r="243" spans="1:13">
      <c r="A243" s="252">
        <v>214844</v>
      </c>
      <c r="B243" s="252" t="s">
        <v>1294</v>
      </c>
      <c r="C243" s="252" t="s">
        <v>160</v>
      </c>
      <c r="D243" s="252" t="s">
        <v>557</v>
      </c>
      <c r="E243" s="252" t="s">
        <v>833</v>
      </c>
      <c r="F243" s="252">
        <v>35796</v>
      </c>
      <c r="G243" s="252" t="s">
        <v>2047</v>
      </c>
      <c r="H243" s="252" t="s">
        <v>834</v>
      </c>
      <c r="I243" s="252" t="s">
        <v>182</v>
      </c>
      <c r="J243" s="252" t="s">
        <v>805</v>
      </c>
      <c r="K243" s="252">
        <v>2015</v>
      </c>
      <c r="L243" s="252" t="s">
        <v>806</v>
      </c>
      <c r="M243" s="252" t="s">
        <v>806</v>
      </c>
    </row>
    <row r="244" spans="1:13">
      <c r="A244" s="252">
        <v>213519</v>
      </c>
      <c r="B244" s="252" t="s">
        <v>1997</v>
      </c>
      <c r="C244" s="252" t="s">
        <v>189</v>
      </c>
      <c r="D244" s="252" t="s">
        <v>588</v>
      </c>
      <c r="E244" s="252" t="s">
        <v>833</v>
      </c>
      <c r="F244" s="252">
        <v>35865</v>
      </c>
      <c r="G244" s="252" t="s">
        <v>804</v>
      </c>
      <c r="H244" s="252" t="s">
        <v>2284</v>
      </c>
      <c r="I244" s="252" t="s">
        <v>81</v>
      </c>
      <c r="J244" s="252" t="s">
        <v>2290</v>
      </c>
      <c r="K244" s="252">
        <v>2016</v>
      </c>
      <c r="L244" s="252" t="s">
        <v>806</v>
      </c>
      <c r="M244" s="252" t="s">
        <v>783</v>
      </c>
    </row>
    <row r="245" spans="1:13">
      <c r="A245" s="252">
        <v>213523</v>
      </c>
      <c r="B245" s="252" t="s">
        <v>880</v>
      </c>
      <c r="C245" s="252" t="s">
        <v>881</v>
      </c>
      <c r="D245" s="252" t="s">
        <v>451</v>
      </c>
      <c r="E245" s="252" t="s">
        <v>833</v>
      </c>
      <c r="F245" s="252">
        <v>35796</v>
      </c>
      <c r="G245" s="252" t="s">
        <v>804</v>
      </c>
      <c r="H245" s="252" t="s">
        <v>834</v>
      </c>
      <c r="I245" s="252" t="s">
        <v>81</v>
      </c>
      <c r="J245" s="252" t="s">
        <v>805</v>
      </c>
      <c r="K245" s="252">
        <v>2017</v>
      </c>
      <c r="L245" s="252" t="s">
        <v>2292</v>
      </c>
      <c r="M245" s="252" t="s">
        <v>804</v>
      </c>
    </row>
    <row r="246" spans="1:13">
      <c r="A246" s="252">
        <v>212361</v>
      </c>
      <c r="B246" s="252" t="s">
        <v>1509</v>
      </c>
      <c r="C246" s="252" t="s">
        <v>133</v>
      </c>
      <c r="D246" s="252" t="s">
        <v>393</v>
      </c>
      <c r="E246" s="252" t="s">
        <v>833</v>
      </c>
      <c r="F246" s="252">
        <v>35966</v>
      </c>
      <c r="G246" s="252" t="s">
        <v>804</v>
      </c>
      <c r="H246" s="252" t="s">
        <v>834</v>
      </c>
      <c r="I246" s="252" t="s">
        <v>182</v>
      </c>
      <c r="J246" s="252" t="s">
        <v>2290</v>
      </c>
      <c r="K246" s="252">
        <v>2016</v>
      </c>
      <c r="L246" s="252" t="s">
        <v>804</v>
      </c>
      <c r="M246" s="252" t="s">
        <v>815</v>
      </c>
    </row>
    <row r="247" spans="1:13">
      <c r="A247" s="252">
        <v>214854</v>
      </c>
      <c r="B247" s="252" t="s">
        <v>784</v>
      </c>
      <c r="C247" s="252" t="s">
        <v>219</v>
      </c>
      <c r="D247" s="252" t="s">
        <v>755</v>
      </c>
      <c r="E247" s="252" t="s">
        <v>833</v>
      </c>
      <c r="F247" s="252">
        <v>32377</v>
      </c>
      <c r="G247" s="252" t="s">
        <v>2167</v>
      </c>
      <c r="H247" s="252" t="s">
        <v>834</v>
      </c>
      <c r="I247" s="252" t="s">
        <v>182</v>
      </c>
      <c r="J247" s="252" t="s">
        <v>2290</v>
      </c>
      <c r="K247" s="252">
        <v>2017</v>
      </c>
      <c r="L247" s="252" t="s">
        <v>816</v>
      </c>
      <c r="M247" s="252" t="s">
        <v>830</v>
      </c>
    </row>
    <row r="248" spans="1:13">
      <c r="A248" s="252">
        <v>214855</v>
      </c>
      <c r="B248" s="252" t="s">
        <v>1760</v>
      </c>
      <c r="C248" s="252" t="s">
        <v>88</v>
      </c>
      <c r="D248" s="252" t="s">
        <v>404</v>
      </c>
      <c r="E248" s="252" t="s">
        <v>833</v>
      </c>
      <c r="F248" s="252">
        <v>34206</v>
      </c>
      <c r="G248" s="252" t="s">
        <v>2229</v>
      </c>
      <c r="H248" s="252" t="s">
        <v>834</v>
      </c>
      <c r="I248" s="252" t="s">
        <v>182</v>
      </c>
      <c r="J248" s="252" t="s">
        <v>805</v>
      </c>
      <c r="K248" s="252">
        <v>2011</v>
      </c>
      <c r="L248" s="252" t="s">
        <v>818</v>
      </c>
      <c r="M248" s="252" t="s">
        <v>818</v>
      </c>
    </row>
    <row r="249" spans="1:13">
      <c r="A249" s="252">
        <v>213528</v>
      </c>
      <c r="B249" s="252" t="s">
        <v>1912</v>
      </c>
      <c r="C249" s="252" t="s">
        <v>1913</v>
      </c>
      <c r="D249" s="252" t="s">
        <v>466</v>
      </c>
      <c r="E249" s="252" t="s">
        <v>833</v>
      </c>
      <c r="F249" s="252">
        <v>35613</v>
      </c>
      <c r="G249" s="252" t="s">
        <v>804</v>
      </c>
      <c r="H249" s="252" t="s">
        <v>834</v>
      </c>
      <c r="I249" s="252" t="s">
        <v>81</v>
      </c>
      <c r="J249" s="252" t="s">
        <v>805</v>
      </c>
      <c r="K249" s="252">
        <v>2017</v>
      </c>
      <c r="L249" s="252" t="s">
        <v>806</v>
      </c>
      <c r="M249" s="252" t="s">
        <v>824</v>
      </c>
    </row>
    <row r="250" spans="1:13">
      <c r="A250" s="252">
        <v>214856</v>
      </c>
      <c r="B250" s="252" t="s">
        <v>1206</v>
      </c>
      <c r="C250" s="252" t="s">
        <v>1207</v>
      </c>
      <c r="D250" s="252" t="s">
        <v>511</v>
      </c>
      <c r="E250" s="252" t="s">
        <v>833</v>
      </c>
      <c r="F250" s="252">
        <v>32897</v>
      </c>
      <c r="G250" s="252" t="s">
        <v>804</v>
      </c>
      <c r="H250" s="252" t="s">
        <v>834</v>
      </c>
      <c r="I250" s="252" t="s">
        <v>182</v>
      </c>
      <c r="J250" s="252" t="s">
        <v>2290</v>
      </c>
      <c r="K250" s="252">
        <v>2008</v>
      </c>
      <c r="L250" s="252" t="s">
        <v>2291</v>
      </c>
      <c r="M250" s="252" t="s">
        <v>813</v>
      </c>
    </row>
    <row r="251" spans="1:13">
      <c r="A251" s="252">
        <v>212368</v>
      </c>
      <c r="B251" s="252" t="s">
        <v>1784</v>
      </c>
      <c r="C251" s="252" t="s">
        <v>279</v>
      </c>
      <c r="D251" s="252" t="s">
        <v>433</v>
      </c>
      <c r="E251" s="252" t="s">
        <v>833</v>
      </c>
      <c r="F251" s="252">
        <v>33860</v>
      </c>
      <c r="G251" s="252" t="s">
        <v>804</v>
      </c>
      <c r="H251" s="252" t="s">
        <v>834</v>
      </c>
      <c r="I251" s="252" t="s">
        <v>81</v>
      </c>
      <c r="J251" s="252" t="s">
        <v>2290</v>
      </c>
      <c r="K251" s="252">
        <v>2010</v>
      </c>
      <c r="L251" s="252" t="s">
        <v>826</v>
      </c>
      <c r="M251" s="252" t="s">
        <v>826</v>
      </c>
    </row>
    <row r="252" spans="1:13">
      <c r="A252" s="252">
        <v>213533</v>
      </c>
      <c r="B252" s="252" t="s">
        <v>1158</v>
      </c>
      <c r="C252" s="252" t="s">
        <v>148</v>
      </c>
      <c r="D252" s="252" t="s">
        <v>584</v>
      </c>
      <c r="E252" s="252" t="s">
        <v>833</v>
      </c>
      <c r="F252" s="252">
        <v>35992</v>
      </c>
      <c r="G252" s="252" t="s">
        <v>804</v>
      </c>
      <c r="H252" s="252" t="s">
        <v>834</v>
      </c>
      <c r="I252" s="252" t="s">
        <v>81</v>
      </c>
      <c r="J252" s="252" t="s">
        <v>2290</v>
      </c>
      <c r="K252" s="252">
        <v>2018</v>
      </c>
      <c r="L252" s="252" t="s">
        <v>804</v>
      </c>
      <c r="M252" s="252" t="s">
        <v>804</v>
      </c>
    </row>
    <row r="253" spans="1:13">
      <c r="A253" s="252">
        <v>213535</v>
      </c>
      <c r="B253" s="252" t="s">
        <v>1966</v>
      </c>
      <c r="C253" s="252" t="s">
        <v>86</v>
      </c>
      <c r="D253" s="252" t="s">
        <v>431</v>
      </c>
      <c r="E253" s="252" t="s">
        <v>833</v>
      </c>
      <c r="F253" s="252">
        <v>34801</v>
      </c>
      <c r="G253" s="252" t="s">
        <v>2280</v>
      </c>
      <c r="H253" s="252" t="s">
        <v>2284</v>
      </c>
      <c r="I253" s="252" t="s">
        <v>182</v>
      </c>
      <c r="J253" s="252" t="s">
        <v>2290</v>
      </c>
      <c r="K253" s="252">
        <v>2013</v>
      </c>
      <c r="L253" s="252" t="s">
        <v>804</v>
      </c>
      <c r="M253" s="252" t="s">
        <v>783</v>
      </c>
    </row>
    <row r="254" spans="1:13">
      <c r="A254" s="252">
        <v>211600</v>
      </c>
      <c r="B254" s="252" t="s">
        <v>1342</v>
      </c>
      <c r="C254" s="252" t="s">
        <v>136</v>
      </c>
      <c r="D254" s="252" t="s">
        <v>390</v>
      </c>
      <c r="E254" s="252" t="s">
        <v>833</v>
      </c>
      <c r="F254" s="252">
        <v>32575</v>
      </c>
      <c r="G254" s="252" t="s">
        <v>2093</v>
      </c>
      <c r="H254" s="252" t="s">
        <v>834</v>
      </c>
      <c r="I254" s="252" t="s">
        <v>81</v>
      </c>
      <c r="J254" s="252" t="s">
        <v>2290</v>
      </c>
      <c r="K254" s="252">
        <v>2010</v>
      </c>
      <c r="L254" s="252" t="s">
        <v>804</v>
      </c>
      <c r="M254" s="252" t="s">
        <v>806</v>
      </c>
    </row>
    <row r="255" spans="1:13">
      <c r="A255" s="252">
        <v>214859</v>
      </c>
      <c r="B255" s="252" t="s">
        <v>1740</v>
      </c>
      <c r="C255" s="252" t="s">
        <v>1741</v>
      </c>
      <c r="D255" s="252" t="s">
        <v>558</v>
      </c>
      <c r="E255" s="252" t="s">
        <v>833</v>
      </c>
      <c r="F255" s="252">
        <v>35431</v>
      </c>
      <c r="G255" s="252" t="s">
        <v>2221</v>
      </c>
      <c r="H255" s="252" t="s">
        <v>834</v>
      </c>
      <c r="I255" s="252" t="s">
        <v>182</v>
      </c>
      <c r="J255" s="252" t="s">
        <v>805</v>
      </c>
      <c r="K255" s="252">
        <v>2014</v>
      </c>
      <c r="L255" s="252" t="s">
        <v>814</v>
      </c>
      <c r="M255" s="252" t="s">
        <v>818</v>
      </c>
    </row>
    <row r="256" spans="1:13">
      <c r="A256" s="252">
        <v>214860</v>
      </c>
      <c r="B256" s="252" t="s">
        <v>1598</v>
      </c>
      <c r="C256" s="252" t="s">
        <v>84</v>
      </c>
      <c r="D256" s="252" t="s">
        <v>477</v>
      </c>
      <c r="E256" s="252" t="s">
        <v>833</v>
      </c>
      <c r="F256" s="252">
        <v>31644</v>
      </c>
      <c r="G256" s="252" t="s">
        <v>2173</v>
      </c>
      <c r="H256" s="252" t="s">
        <v>834</v>
      </c>
      <c r="I256" s="252" t="s">
        <v>182</v>
      </c>
      <c r="J256" s="252" t="s">
        <v>2290</v>
      </c>
      <c r="K256" s="252">
        <v>2011</v>
      </c>
      <c r="L256" s="252" t="s">
        <v>816</v>
      </c>
      <c r="M256" s="252" t="s">
        <v>816</v>
      </c>
    </row>
    <row r="257" spans="1:13">
      <c r="A257" s="252">
        <v>213549</v>
      </c>
      <c r="B257" s="252" t="s">
        <v>1826</v>
      </c>
      <c r="C257" s="252" t="s">
        <v>123</v>
      </c>
      <c r="D257" s="252" t="s">
        <v>737</v>
      </c>
      <c r="E257" s="252" t="s">
        <v>832</v>
      </c>
      <c r="F257" s="252">
        <v>34348</v>
      </c>
      <c r="G257" s="252" t="s">
        <v>814</v>
      </c>
      <c r="H257" s="252" t="s">
        <v>834</v>
      </c>
      <c r="I257" s="252" t="s">
        <v>81</v>
      </c>
      <c r="J257" s="252" t="s">
        <v>805</v>
      </c>
      <c r="K257" s="252">
        <v>2012</v>
      </c>
      <c r="L257" s="252" t="s">
        <v>823</v>
      </c>
      <c r="M257" s="252" t="s">
        <v>823</v>
      </c>
    </row>
    <row r="258" spans="1:13">
      <c r="A258" s="252">
        <v>213550</v>
      </c>
      <c r="B258" s="252" t="s">
        <v>1767</v>
      </c>
      <c r="C258" s="252" t="s">
        <v>80</v>
      </c>
      <c r="D258" s="252" t="s">
        <v>1768</v>
      </c>
      <c r="E258" s="252" t="s">
        <v>833</v>
      </c>
      <c r="F258" s="252">
        <v>33015</v>
      </c>
      <c r="G258" s="252" t="s">
        <v>2234</v>
      </c>
      <c r="H258" s="252" t="s">
        <v>834</v>
      </c>
      <c r="I258" s="252" t="s">
        <v>81</v>
      </c>
      <c r="J258" s="252" t="s">
        <v>2290</v>
      </c>
      <c r="K258" s="252">
        <v>2012</v>
      </c>
      <c r="L258" s="252" t="s">
        <v>2325</v>
      </c>
      <c r="M258" s="252" t="s">
        <v>831</v>
      </c>
    </row>
    <row r="259" spans="1:13">
      <c r="A259" s="252">
        <v>211606</v>
      </c>
      <c r="B259" s="252" t="s">
        <v>1268</v>
      </c>
      <c r="C259" s="252" t="s">
        <v>125</v>
      </c>
      <c r="D259" s="252" t="s">
        <v>513</v>
      </c>
      <c r="E259" s="252" t="s">
        <v>832</v>
      </c>
      <c r="F259" s="252">
        <v>32325</v>
      </c>
      <c r="G259" s="252" t="s">
        <v>2064</v>
      </c>
      <c r="H259" s="252" t="s">
        <v>834</v>
      </c>
      <c r="I259" s="252" t="s">
        <v>182</v>
      </c>
      <c r="J259" s="252" t="s">
        <v>805</v>
      </c>
      <c r="K259" s="252">
        <v>2008</v>
      </c>
      <c r="L259" s="252" t="s">
        <v>2291</v>
      </c>
      <c r="M259" s="252" t="s">
        <v>806</v>
      </c>
    </row>
    <row r="260" spans="1:13">
      <c r="A260" s="252">
        <v>211607</v>
      </c>
      <c r="B260" s="252" t="s">
        <v>923</v>
      </c>
      <c r="C260" s="252" t="s">
        <v>220</v>
      </c>
      <c r="D260" s="252" t="s">
        <v>387</v>
      </c>
      <c r="E260" s="252" t="s">
        <v>833</v>
      </c>
      <c r="F260" s="252">
        <v>35440</v>
      </c>
      <c r="G260" s="252" t="s">
        <v>804</v>
      </c>
      <c r="H260" s="252" t="s">
        <v>834</v>
      </c>
      <c r="I260" s="252" t="s">
        <v>81</v>
      </c>
      <c r="J260" s="252" t="s">
        <v>2290</v>
      </c>
      <c r="K260" s="252">
        <v>2015</v>
      </c>
      <c r="L260" s="252" t="s">
        <v>804</v>
      </c>
      <c r="M260" s="252" t="s">
        <v>804</v>
      </c>
    </row>
    <row r="261" spans="1:13">
      <c r="A261" s="252">
        <v>213554</v>
      </c>
      <c r="B261" s="252" t="s">
        <v>1052</v>
      </c>
      <c r="C261" s="252" t="s">
        <v>175</v>
      </c>
      <c r="D261" s="252" t="s">
        <v>1053</v>
      </c>
      <c r="E261" s="252" t="s">
        <v>833</v>
      </c>
      <c r="F261" s="252">
        <v>35295</v>
      </c>
      <c r="G261" s="252" t="s">
        <v>804</v>
      </c>
      <c r="H261" s="252" t="s">
        <v>834</v>
      </c>
      <c r="I261" s="252" t="s">
        <v>81</v>
      </c>
      <c r="J261" s="252" t="s">
        <v>2290</v>
      </c>
      <c r="K261" s="252">
        <v>2015</v>
      </c>
      <c r="L261" s="252" t="s">
        <v>804</v>
      </c>
      <c r="M261" s="252" t="s">
        <v>804</v>
      </c>
    </row>
    <row r="262" spans="1:13">
      <c r="A262" s="252">
        <v>213556</v>
      </c>
      <c r="B262" s="252" t="s">
        <v>936</v>
      </c>
      <c r="C262" s="252" t="s">
        <v>133</v>
      </c>
      <c r="D262" s="252" t="s">
        <v>536</v>
      </c>
      <c r="E262" s="252" t="s">
        <v>833</v>
      </c>
      <c r="F262" s="252">
        <v>34467</v>
      </c>
      <c r="G262" s="252" t="s">
        <v>804</v>
      </c>
      <c r="H262" s="252" t="s">
        <v>834</v>
      </c>
      <c r="I262" s="252" t="s">
        <v>81</v>
      </c>
      <c r="J262" s="252" t="s">
        <v>2290</v>
      </c>
      <c r="K262" s="252">
        <v>2014</v>
      </c>
      <c r="L262" s="252" t="s">
        <v>804</v>
      </c>
      <c r="M262" s="252" t="s">
        <v>804</v>
      </c>
    </row>
    <row r="263" spans="1:13">
      <c r="A263" s="252">
        <v>213557</v>
      </c>
      <c r="B263" s="252" t="s">
        <v>1401</v>
      </c>
      <c r="C263" s="252" t="s">
        <v>210</v>
      </c>
      <c r="D263" s="252" t="s">
        <v>481</v>
      </c>
      <c r="E263" s="252" t="s">
        <v>833</v>
      </c>
      <c r="F263" s="252">
        <v>36312</v>
      </c>
      <c r="G263" s="252" t="s">
        <v>2034</v>
      </c>
      <c r="H263" s="252" t="s">
        <v>834</v>
      </c>
      <c r="I263" s="252" t="s">
        <v>81</v>
      </c>
      <c r="J263" s="252" t="s">
        <v>805</v>
      </c>
      <c r="K263" s="252">
        <v>2017</v>
      </c>
      <c r="L263" s="252" t="s">
        <v>804</v>
      </c>
      <c r="M263" s="252" t="s">
        <v>806</v>
      </c>
    </row>
    <row r="264" spans="1:13">
      <c r="A264" s="252">
        <v>211608</v>
      </c>
      <c r="B264" s="252" t="s">
        <v>1178</v>
      </c>
      <c r="C264" s="252" t="s">
        <v>186</v>
      </c>
      <c r="D264" s="252" t="s">
        <v>1179</v>
      </c>
      <c r="E264" s="252" t="s">
        <v>833</v>
      </c>
      <c r="F264" s="252">
        <v>35796</v>
      </c>
      <c r="G264" s="252" t="s">
        <v>804</v>
      </c>
      <c r="H264" s="252" t="s">
        <v>834</v>
      </c>
      <c r="I264" s="252" t="s">
        <v>81</v>
      </c>
      <c r="J264" s="252" t="s">
        <v>2290</v>
      </c>
      <c r="K264" s="252">
        <v>2015</v>
      </c>
      <c r="L264" s="252" t="s">
        <v>804</v>
      </c>
      <c r="M264" s="252" t="s">
        <v>804</v>
      </c>
    </row>
    <row r="265" spans="1:13">
      <c r="A265" s="252">
        <v>211609</v>
      </c>
      <c r="B265" s="252" t="s">
        <v>1152</v>
      </c>
      <c r="C265" s="252" t="s">
        <v>274</v>
      </c>
      <c r="D265" s="252" t="s">
        <v>1153</v>
      </c>
      <c r="E265" s="252" t="s">
        <v>833</v>
      </c>
      <c r="F265" s="252">
        <v>35796</v>
      </c>
      <c r="G265" s="252" t="s">
        <v>804</v>
      </c>
      <c r="H265" s="252" t="s">
        <v>834</v>
      </c>
      <c r="I265" s="252" t="s">
        <v>81</v>
      </c>
      <c r="J265" s="252" t="s">
        <v>2290</v>
      </c>
      <c r="K265" s="252">
        <v>2015</v>
      </c>
      <c r="L265" s="252" t="s">
        <v>804</v>
      </c>
      <c r="M265" s="252" t="s">
        <v>804</v>
      </c>
    </row>
    <row r="266" spans="1:13">
      <c r="A266" s="252">
        <v>214871</v>
      </c>
      <c r="B266" s="252" t="s">
        <v>929</v>
      </c>
      <c r="C266" s="252" t="s">
        <v>189</v>
      </c>
      <c r="D266" s="252" t="s">
        <v>532</v>
      </c>
      <c r="E266" s="252" t="s">
        <v>833</v>
      </c>
      <c r="F266" s="252">
        <v>33675</v>
      </c>
      <c r="G266" s="252" t="s">
        <v>804</v>
      </c>
      <c r="H266" s="252" t="s">
        <v>834</v>
      </c>
      <c r="I266" s="252" t="s">
        <v>182</v>
      </c>
      <c r="J266" s="252" t="s">
        <v>805</v>
      </c>
      <c r="K266" s="252">
        <v>2011</v>
      </c>
      <c r="L266" s="252" t="s">
        <v>2291</v>
      </c>
      <c r="M266" s="252" t="s">
        <v>804</v>
      </c>
    </row>
    <row r="267" spans="1:13">
      <c r="A267" s="252">
        <v>211611</v>
      </c>
      <c r="B267" s="252" t="s">
        <v>1075</v>
      </c>
      <c r="C267" s="252" t="s">
        <v>86</v>
      </c>
      <c r="D267" s="252" t="s">
        <v>637</v>
      </c>
      <c r="E267" s="252" t="s">
        <v>833</v>
      </c>
      <c r="F267" s="252">
        <v>34813</v>
      </c>
      <c r="G267" s="252" t="s">
        <v>804</v>
      </c>
      <c r="H267" s="252" t="s">
        <v>834</v>
      </c>
      <c r="I267" s="252" t="s">
        <v>81</v>
      </c>
      <c r="J267" s="252" t="s">
        <v>2290</v>
      </c>
      <c r="K267" s="252">
        <v>2015</v>
      </c>
      <c r="L267" s="252" t="s">
        <v>2291</v>
      </c>
      <c r="M267" s="252" t="s">
        <v>804</v>
      </c>
    </row>
    <row r="268" spans="1:13">
      <c r="A268" s="252">
        <v>214869</v>
      </c>
      <c r="B268" s="252" t="s">
        <v>1732</v>
      </c>
      <c r="C268" s="252" t="s">
        <v>92</v>
      </c>
      <c r="D268" s="252" t="s">
        <v>393</v>
      </c>
      <c r="E268" s="252" t="s">
        <v>833</v>
      </c>
      <c r="F268" s="252">
        <v>35436</v>
      </c>
      <c r="G268" s="252" t="s">
        <v>804</v>
      </c>
      <c r="H268" s="252" t="s">
        <v>834</v>
      </c>
      <c r="I268" s="252" t="s">
        <v>182</v>
      </c>
      <c r="J268" s="252" t="s">
        <v>805</v>
      </c>
      <c r="K268" s="252">
        <v>2015</v>
      </c>
      <c r="L268" s="252" t="s">
        <v>818</v>
      </c>
      <c r="M268" s="252" t="s">
        <v>818</v>
      </c>
    </row>
    <row r="269" spans="1:13">
      <c r="A269" s="252">
        <v>213561</v>
      </c>
      <c r="B269" s="252" t="s">
        <v>1263</v>
      </c>
      <c r="C269" s="252" t="s">
        <v>86</v>
      </c>
      <c r="D269" s="252" t="s">
        <v>416</v>
      </c>
      <c r="E269" s="252" t="s">
        <v>833</v>
      </c>
      <c r="F269" s="252">
        <v>33970</v>
      </c>
      <c r="G269" s="252" t="s">
        <v>804</v>
      </c>
      <c r="H269" s="252" t="s">
        <v>834</v>
      </c>
      <c r="I269" s="252" t="s">
        <v>182</v>
      </c>
      <c r="J269" s="252" t="s">
        <v>805</v>
      </c>
      <c r="K269" s="252" t="s">
        <v>2311</v>
      </c>
      <c r="L269" s="252" t="s">
        <v>804</v>
      </c>
      <c r="M269" s="252" t="s">
        <v>806</v>
      </c>
    </row>
    <row r="270" spans="1:13">
      <c r="A270" s="252">
        <v>214873</v>
      </c>
      <c r="B270" s="252" t="s">
        <v>987</v>
      </c>
      <c r="C270" s="252" t="s">
        <v>132</v>
      </c>
      <c r="D270" s="252" t="s">
        <v>442</v>
      </c>
      <c r="E270" s="252" t="s">
        <v>833</v>
      </c>
      <c r="F270" s="252">
        <v>36190</v>
      </c>
      <c r="G270" s="252" t="s">
        <v>804</v>
      </c>
      <c r="H270" s="252" t="s">
        <v>834</v>
      </c>
      <c r="I270" s="252" t="s">
        <v>182</v>
      </c>
      <c r="J270" s="252" t="s">
        <v>805</v>
      </c>
      <c r="K270" s="252">
        <v>2016</v>
      </c>
      <c r="L270" s="252" t="s">
        <v>804</v>
      </c>
      <c r="M270" s="252" t="s">
        <v>804</v>
      </c>
    </row>
    <row r="271" spans="1:13">
      <c r="A271" s="252">
        <v>212379</v>
      </c>
      <c r="B271" s="252" t="s">
        <v>924</v>
      </c>
      <c r="C271" s="252" t="s">
        <v>220</v>
      </c>
      <c r="D271" s="252" t="s">
        <v>335</v>
      </c>
      <c r="E271" s="252" t="s">
        <v>833</v>
      </c>
      <c r="F271" s="252">
        <v>35978</v>
      </c>
      <c r="G271" s="252" t="s">
        <v>804</v>
      </c>
      <c r="H271" s="252" t="s">
        <v>834</v>
      </c>
      <c r="I271" s="252" t="s">
        <v>81</v>
      </c>
      <c r="J271" s="252" t="s">
        <v>2290</v>
      </c>
      <c r="K271" s="252">
        <v>2016</v>
      </c>
      <c r="L271" s="252" t="s">
        <v>804</v>
      </c>
      <c r="M271" s="252" t="s">
        <v>804</v>
      </c>
    </row>
    <row r="272" spans="1:13">
      <c r="A272" s="252">
        <v>213567</v>
      </c>
      <c r="B272" s="252" t="s">
        <v>1316</v>
      </c>
      <c r="C272" s="252" t="s">
        <v>86</v>
      </c>
      <c r="D272" s="252" t="s">
        <v>698</v>
      </c>
      <c r="E272" s="252" t="s">
        <v>833</v>
      </c>
      <c r="F272" s="252">
        <v>36194</v>
      </c>
      <c r="G272" s="252" t="s">
        <v>804</v>
      </c>
      <c r="H272" s="252" t="s">
        <v>834</v>
      </c>
      <c r="I272" s="252" t="s">
        <v>81</v>
      </c>
      <c r="J272" s="252" t="s">
        <v>2290</v>
      </c>
      <c r="K272" s="252">
        <v>2017</v>
      </c>
      <c r="L272" s="252" t="s">
        <v>806</v>
      </c>
      <c r="M272" s="252" t="s">
        <v>806</v>
      </c>
    </row>
    <row r="273" spans="1:21">
      <c r="A273" s="252">
        <v>210942</v>
      </c>
      <c r="B273" s="252" t="s">
        <v>1962</v>
      </c>
      <c r="C273" s="252" t="s">
        <v>148</v>
      </c>
      <c r="D273" s="252" t="s">
        <v>395</v>
      </c>
      <c r="E273" s="252" t="s">
        <v>832</v>
      </c>
      <c r="F273" s="252">
        <v>34820</v>
      </c>
      <c r="G273" s="252" t="s">
        <v>2029</v>
      </c>
      <c r="H273" s="252" t="s">
        <v>2284</v>
      </c>
      <c r="I273" s="252" t="s">
        <v>81</v>
      </c>
      <c r="J273" s="252" t="s">
        <v>2290</v>
      </c>
      <c r="K273" s="252">
        <v>2014</v>
      </c>
      <c r="L273" s="252" t="s">
        <v>806</v>
      </c>
      <c r="M273" s="252" t="s">
        <v>783</v>
      </c>
    </row>
    <row r="274" spans="1:21">
      <c r="A274" s="252">
        <v>213569</v>
      </c>
      <c r="B274" s="252" t="s">
        <v>1882</v>
      </c>
      <c r="C274" s="252" t="s">
        <v>157</v>
      </c>
      <c r="D274" s="252" t="s">
        <v>442</v>
      </c>
      <c r="E274" s="252" t="s">
        <v>832</v>
      </c>
      <c r="F274" s="252">
        <v>35893</v>
      </c>
      <c r="G274" s="252" t="s">
        <v>2029</v>
      </c>
      <c r="H274" s="252" t="s">
        <v>834</v>
      </c>
      <c r="I274" s="252" t="s">
        <v>81</v>
      </c>
      <c r="J274" s="252" t="s">
        <v>2290</v>
      </c>
      <c r="K274" s="252">
        <v>2016</v>
      </c>
      <c r="L274" s="252" t="s">
        <v>2328</v>
      </c>
      <c r="M274" s="252" t="s">
        <v>823</v>
      </c>
    </row>
    <row r="275" spans="1:21">
      <c r="A275" s="252">
        <v>213570</v>
      </c>
      <c r="B275" s="252" t="s">
        <v>910</v>
      </c>
      <c r="C275" s="252" t="s">
        <v>133</v>
      </c>
      <c r="D275" s="252" t="s">
        <v>410</v>
      </c>
      <c r="E275" s="252" t="s">
        <v>832</v>
      </c>
      <c r="F275" s="252">
        <v>35830</v>
      </c>
      <c r="G275" s="252" t="s">
        <v>2020</v>
      </c>
      <c r="H275" s="252" t="s">
        <v>834</v>
      </c>
      <c r="I275" s="252" t="s">
        <v>81</v>
      </c>
      <c r="J275" s="252" t="s">
        <v>805</v>
      </c>
      <c r="K275" s="252">
        <v>2016</v>
      </c>
      <c r="L275" s="252" t="s">
        <v>804</v>
      </c>
      <c r="M275" s="252" t="s">
        <v>804</v>
      </c>
    </row>
    <row r="276" spans="1:21">
      <c r="A276" s="252">
        <v>214874</v>
      </c>
      <c r="B276" s="252" t="s">
        <v>1956</v>
      </c>
      <c r="C276" s="252" t="s">
        <v>82</v>
      </c>
      <c r="D276" s="252" t="s">
        <v>462</v>
      </c>
      <c r="E276" s="252" t="s">
        <v>832</v>
      </c>
      <c r="F276" s="252">
        <v>33620</v>
      </c>
      <c r="G276" s="252" t="s">
        <v>804</v>
      </c>
      <c r="H276" s="252" t="s">
        <v>2284</v>
      </c>
      <c r="I276" s="252" t="s">
        <v>182</v>
      </c>
      <c r="J276" s="252" t="s">
        <v>805</v>
      </c>
      <c r="K276" s="252">
        <v>2010</v>
      </c>
      <c r="L276" s="252" t="s">
        <v>804</v>
      </c>
      <c r="M276" s="252" t="s">
        <v>783</v>
      </c>
    </row>
    <row r="277" spans="1:21">
      <c r="A277" s="252">
        <v>211616</v>
      </c>
      <c r="B277" s="252" t="s">
        <v>1904</v>
      </c>
      <c r="C277" s="252" t="s">
        <v>91</v>
      </c>
      <c r="D277" s="252" t="s">
        <v>483</v>
      </c>
      <c r="E277" s="252" t="s">
        <v>832</v>
      </c>
      <c r="F277" s="252">
        <v>34215</v>
      </c>
      <c r="G277" s="252" t="s">
        <v>2273</v>
      </c>
      <c r="H277" s="252" t="s">
        <v>834</v>
      </c>
      <c r="I277" s="252" t="s">
        <v>81</v>
      </c>
      <c r="M277" s="252" t="s">
        <v>824</v>
      </c>
      <c r="Q277" s="252">
        <v>1264</v>
      </c>
      <c r="R277" s="252" t="s">
        <v>2345</v>
      </c>
    </row>
    <row r="278" spans="1:21">
      <c r="A278" s="252">
        <v>211617</v>
      </c>
      <c r="B278" s="252" t="s">
        <v>1257</v>
      </c>
      <c r="C278" s="252" t="s">
        <v>245</v>
      </c>
      <c r="D278" s="252" t="s">
        <v>542</v>
      </c>
      <c r="E278" s="252" t="s">
        <v>832</v>
      </c>
      <c r="F278" s="252">
        <v>34725</v>
      </c>
      <c r="G278" s="252" t="s">
        <v>2061</v>
      </c>
      <c r="H278" s="252" t="s">
        <v>834</v>
      </c>
      <c r="I278" s="252" t="s">
        <v>81</v>
      </c>
      <c r="J278" s="252" t="s">
        <v>805</v>
      </c>
      <c r="K278" s="252">
        <v>2013</v>
      </c>
      <c r="L278" s="252" t="s">
        <v>806</v>
      </c>
      <c r="M278" s="252" t="s">
        <v>806</v>
      </c>
    </row>
    <row r="279" spans="1:21">
      <c r="A279" s="252">
        <v>214877</v>
      </c>
      <c r="B279" s="252" t="s">
        <v>1886</v>
      </c>
      <c r="C279" s="252" t="s">
        <v>204</v>
      </c>
      <c r="D279" s="252" t="s">
        <v>422</v>
      </c>
      <c r="E279" s="252" t="s">
        <v>832</v>
      </c>
      <c r="F279" s="252">
        <v>30858</v>
      </c>
      <c r="G279" s="252" t="s">
        <v>804</v>
      </c>
      <c r="H279" s="252" t="s">
        <v>834</v>
      </c>
      <c r="I279" s="252" t="s">
        <v>182</v>
      </c>
      <c r="J279" s="252" t="s">
        <v>805</v>
      </c>
      <c r="K279" s="252">
        <v>2002</v>
      </c>
      <c r="L279" s="252" t="s">
        <v>2291</v>
      </c>
      <c r="M279" s="252" t="s">
        <v>823</v>
      </c>
    </row>
    <row r="280" spans="1:21">
      <c r="A280" s="252">
        <v>213575</v>
      </c>
      <c r="B280" s="252" t="s">
        <v>1480</v>
      </c>
      <c r="C280" s="252" t="s">
        <v>123</v>
      </c>
      <c r="D280" s="252" t="s">
        <v>479</v>
      </c>
      <c r="E280" s="252" t="s">
        <v>833</v>
      </c>
      <c r="F280" s="252">
        <v>35534</v>
      </c>
      <c r="G280" s="252" t="s">
        <v>2028</v>
      </c>
      <c r="H280" s="252" t="s">
        <v>834</v>
      </c>
      <c r="I280" s="252" t="s">
        <v>81</v>
      </c>
      <c r="J280" s="252" t="s">
        <v>2290</v>
      </c>
      <c r="K280" s="252">
        <v>2016</v>
      </c>
      <c r="L280" s="252" t="s">
        <v>2136</v>
      </c>
      <c r="M280" s="252" t="s">
        <v>815</v>
      </c>
    </row>
    <row r="281" spans="1:21">
      <c r="A281" s="252">
        <v>213576</v>
      </c>
      <c r="B281" s="252" t="s">
        <v>899</v>
      </c>
      <c r="C281" s="252" t="s">
        <v>162</v>
      </c>
      <c r="D281" s="252" t="s">
        <v>900</v>
      </c>
      <c r="E281" s="252" t="s">
        <v>833</v>
      </c>
      <c r="F281" s="252">
        <v>35901</v>
      </c>
      <c r="G281" s="252" t="s">
        <v>804</v>
      </c>
      <c r="H281" s="252" t="s">
        <v>834</v>
      </c>
      <c r="I281" s="252" t="s">
        <v>182</v>
      </c>
      <c r="J281" s="252" t="s">
        <v>2290</v>
      </c>
      <c r="K281" s="252">
        <v>2016</v>
      </c>
      <c r="L281" s="252" t="s">
        <v>2291</v>
      </c>
      <c r="M281" s="252" t="s">
        <v>804</v>
      </c>
    </row>
    <row r="282" spans="1:21">
      <c r="A282" s="252">
        <v>213579</v>
      </c>
      <c r="B282" s="252" t="s">
        <v>1173</v>
      </c>
      <c r="C282" s="252" t="s">
        <v>204</v>
      </c>
      <c r="D282" s="252" t="s">
        <v>540</v>
      </c>
      <c r="E282" s="252" t="s">
        <v>833</v>
      </c>
      <c r="F282" s="252">
        <v>34658</v>
      </c>
      <c r="G282" s="252" t="s">
        <v>804</v>
      </c>
      <c r="H282" s="252" t="s">
        <v>834</v>
      </c>
      <c r="I282" s="252" t="s">
        <v>81</v>
      </c>
      <c r="J282" s="252" t="s">
        <v>2290</v>
      </c>
      <c r="K282" s="252">
        <v>2016</v>
      </c>
      <c r="L282" s="252" t="s">
        <v>804</v>
      </c>
      <c r="M282" s="252" t="s">
        <v>804</v>
      </c>
      <c r="S282" s="252">
        <v>948</v>
      </c>
      <c r="T282" s="252" t="s">
        <v>2331</v>
      </c>
      <c r="U282" s="252" t="s">
        <v>2337</v>
      </c>
    </row>
    <row r="283" spans="1:21">
      <c r="A283" s="252">
        <v>211605</v>
      </c>
      <c r="B283" s="252" t="s">
        <v>1635</v>
      </c>
      <c r="C283" s="252" t="s">
        <v>79</v>
      </c>
      <c r="D283" s="252" t="s">
        <v>725</v>
      </c>
      <c r="E283" s="252" t="s">
        <v>832</v>
      </c>
      <c r="F283" s="252">
        <v>31992</v>
      </c>
      <c r="G283" s="252" t="s">
        <v>804</v>
      </c>
      <c r="H283" s="252" t="s">
        <v>834</v>
      </c>
      <c r="I283" s="252" t="s">
        <v>81</v>
      </c>
      <c r="J283" s="252" t="s">
        <v>2290</v>
      </c>
      <c r="K283" s="252">
        <v>2009</v>
      </c>
      <c r="L283" s="252" t="s">
        <v>819</v>
      </c>
      <c r="M283" s="252" t="s">
        <v>819</v>
      </c>
    </row>
    <row r="284" spans="1:21">
      <c r="A284" s="252">
        <v>212384</v>
      </c>
      <c r="B284" s="252" t="s">
        <v>1335</v>
      </c>
      <c r="C284" s="252" t="s">
        <v>252</v>
      </c>
      <c r="D284" s="252" t="s">
        <v>404</v>
      </c>
      <c r="E284" s="252" t="s">
        <v>833</v>
      </c>
      <c r="F284" s="252">
        <v>34745</v>
      </c>
      <c r="G284" s="252" t="s">
        <v>2091</v>
      </c>
      <c r="H284" s="252" t="s">
        <v>834</v>
      </c>
      <c r="I284" s="252" t="s">
        <v>81</v>
      </c>
      <c r="J284" s="252" t="s">
        <v>805</v>
      </c>
      <c r="K284" s="252">
        <v>2013</v>
      </c>
      <c r="L284" s="252" t="s">
        <v>806</v>
      </c>
      <c r="M284" s="252" t="s">
        <v>806</v>
      </c>
    </row>
    <row r="285" spans="1:21">
      <c r="A285" s="252">
        <v>214880</v>
      </c>
      <c r="B285" s="252" t="s">
        <v>1227</v>
      </c>
      <c r="C285" s="252" t="s">
        <v>86</v>
      </c>
      <c r="D285" s="252" t="s">
        <v>461</v>
      </c>
      <c r="E285" s="252" t="s">
        <v>833</v>
      </c>
      <c r="F285" s="252">
        <v>32774</v>
      </c>
      <c r="G285" s="252" t="s">
        <v>2020</v>
      </c>
      <c r="H285" s="252" t="s">
        <v>834</v>
      </c>
      <c r="I285" s="252" t="s">
        <v>182</v>
      </c>
      <c r="J285" s="252" t="s">
        <v>2290</v>
      </c>
      <c r="K285" s="252">
        <v>2007</v>
      </c>
      <c r="L285" s="252" t="s">
        <v>806</v>
      </c>
      <c r="M285" s="252" t="s">
        <v>806</v>
      </c>
    </row>
    <row r="286" spans="1:21">
      <c r="A286" s="252">
        <v>213581</v>
      </c>
      <c r="B286" s="252" t="s">
        <v>1318</v>
      </c>
      <c r="C286" s="252" t="s">
        <v>638</v>
      </c>
      <c r="D286" s="252" t="s">
        <v>542</v>
      </c>
      <c r="E286" s="252" t="s">
        <v>833</v>
      </c>
      <c r="F286" s="252">
        <v>35065</v>
      </c>
      <c r="G286" s="252" t="s">
        <v>2080</v>
      </c>
      <c r="H286" s="252" t="s">
        <v>834</v>
      </c>
      <c r="I286" s="252" t="s">
        <v>182</v>
      </c>
      <c r="J286" s="252" t="s">
        <v>2290</v>
      </c>
      <c r="K286" s="252">
        <v>20142015</v>
      </c>
      <c r="L286" s="252" t="s">
        <v>2306</v>
      </c>
      <c r="M286" s="252" t="s">
        <v>806</v>
      </c>
    </row>
    <row r="287" spans="1:21">
      <c r="A287" s="252">
        <v>213583</v>
      </c>
      <c r="B287" s="252" t="s">
        <v>1252</v>
      </c>
      <c r="C287" s="252" t="s">
        <v>232</v>
      </c>
      <c r="D287" s="252" t="s">
        <v>660</v>
      </c>
      <c r="E287" s="252" t="s">
        <v>833</v>
      </c>
      <c r="F287" s="252">
        <v>36342</v>
      </c>
      <c r="G287" s="252" t="s">
        <v>2026</v>
      </c>
      <c r="H287" s="252" t="s">
        <v>834</v>
      </c>
      <c r="I287" s="252" t="s">
        <v>182</v>
      </c>
      <c r="J287" s="252" t="s">
        <v>805</v>
      </c>
      <c r="K287" s="252">
        <v>2016</v>
      </c>
      <c r="L287" s="252" t="s">
        <v>806</v>
      </c>
      <c r="M287" s="252" t="s">
        <v>806</v>
      </c>
    </row>
    <row r="288" spans="1:21">
      <c r="A288" s="252">
        <v>212388</v>
      </c>
      <c r="B288" s="252" t="s">
        <v>1306</v>
      </c>
      <c r="C288" s="252" t="s">
        <v>632</v>
      </c>
      <c r="D288" s="252" t="s">
        <v>511</v>
      </c>
      <c r="E288" s="252" t="s">
        <v>833</v>
      </c>
      <c r="F288" s="252">
        <v>34000</v>
      </c>
      <c r="G288" s="252" t="s">
        <v>1310</v>
      </c>
      <c r="H288" s="252" t="s">
        <v>834</v>
      </c>
      <c r="I288" s="252" t="s">
        <v>81</v>
      </c>
      <c r="J288" s="252" t="s">
        <v>2290</v>
      </c>
      <c r="K288" s="252">
        <v>2011</v>
      </c>
      <c r="L288" s="252" t="s">
        <v>814</v>
      </c>
      <c r="M288" s="252" t="s">
        <v>806</v>
      </c>
    </row>
    <row r="289" spans="1:21">
      <c r="A289" s="252">
        <v>213586</v>
      </c>
      <c r="B289" s="252" t="s">
        <v>1369</v>
      </c>
      <c r="C289" s="252" t="s">
        <v>248</v>
      </c>
      <c r="D289" s="252" t="s">
        <v>459</v>
      </c>
      <c r="E289" s="252" t="s">
        <v>833</v>
      </c>
      <c r="F289" s="252">
        <v>34700</v>
      </c>
      <c r="G289" s="252" t="s">
        <v>2101</v>
      </c>
      <c r="H289" s="252" t="s">
        <v>834</v>
      </c>
      <c r="I289" s="252" t="s">
        <v>81</v>
      </c>
      <c r="J289" s="252" t="s">
        <v>2290</v>
      </c>
      <c r="K289" s="252">
        <v>2015</v>
      </c>
      <c r="L289" s="252" t="s">
        <v>2292</v>
      </c>
      <c r="M289" s="252" t="s">
        <v>806</v>
      </c>
    </row>
    <row r="290" spans="1:21">
      <c r="A290" s="252">
        <v>214888</v>
      </c>
      <c r="B290" s="252" t="s">
        <v>1339</v>
      </c>
      <c r="C290" s="252" t="s">
        <v>86</v>
      </c>
      <c r="D290" s="252" t="s">
        <v>493</v>
      </c>
      <c r="E290" s="252" t="s">
        <v>833</v>
      </c>
      <c r="F290" s="252">
        <v>34632</v>
      </c>
      <c r="G290" s="252" t="s">
        <v>2092</v>
      </c>
      <c r="H290" s="252" t="s">
        <v>834</v>
      </c>
      <c r="I290" s="252" t="s">
        <v>182</v>
      </c>
      <c r="J290" s="252" t="s">
        <v>2290</v>
      </c>
      <c r="K290" s="252">
        <v>2012</v>
      </c>
      <c r="L290" s="252" t="s">
        <v>2292</v>
      </c>
      <c r="M290" s="252" t="s">
        <v>806</v>
      </c>
    </row>
    <row r="291" spans="1:21">
      <c r="A291" s="252">
        <v>210949</v>
      </c>
      <c r="B291" s="252" t="s">
        <v>1697</v>
      </c>
      <c r="C291" s="252" t="s">
        <v>86</v>
      </c>
      <c r="D291" s="252" t="s">
        <v>702</v>
      </c>
      <c r="E291" s="252" t="s">
        <v>833</v>
      </c>
      <c r="F291" s="252">
        <v>33999</v>
      </c>
      <c r="G291" s="252" t="s">
        <v>2207</v>
      </c>
      <c r="H291" s="252" t="s">
        <v>834</v>
      </c>
      <c r="I291" s="252" t="s">
        <v>81</v>
      </c>
      <c r="J291" s="252" t="s">
        <v>2290</v>
      </c>
      <c r="K291" s="252">
        <v>2012</v>
      </c>
      <c r="L291" s="252" t="s">
        <v>2323</v>
      </c>
      <c r="M291" s="252" t="s">
        <v>830</v>
      </c>
    </row>
    <row r="292" spans="1:21">
      <c r="A292" s="252">
        <v>213591</v>
      </c>
      <c r="B292" s="252" t="s">
        <v>995</v>
      </c>
      <c r="C292" s="252" t="s">
        <v>171</v>
      </c>
      <c r="D292" s="252" t="s">
        <v>996</v>
      </c>
      <c r="E292" s="252" t="s">
        <v>833</v>
      </c>
      <c r="F292" s="252">
        <v>34433</v>
      </c>
      <c r="G292" s="252" t="s">
        <v>804</v>
      </c>
      <c r="H292" s="252" t="s">
        <v>834</v>
      </c>
      <c r="I292" s="252" t="s">
        <v>81</v>
      </c>
      <c r="J292" s="252" t="s">
        <v>2290</v>
      </c>
      <c r="K292" s="252">
        <v>2013</v>
      </c>
      <c r="L292" s="252" t="s">
        <v>804</v>
      </c>
      <c r="M292" s="252" t="s">
        <v>804</v>
      </c>
    </row>
    <row r="293" spans="1:21">
      <c r="A293" s="252">
        <v>211629</v>
      </c>
      <c r="B293" s="252" t="s">
        <v>1001</v>
      </c>
      <c r="C293" s="252" t="s">
        <v>113</v>
      </c>
      <c r="D293" s="252" t="s">
        <v>456</v>
      </c>
      <c r="E293" s="252" t="s">
        <v>833</v>
      </c>
      <c r="F293" s="252">
        <v>35458</v>
      </c>
      <c r="G293" s="252" t="s">
        <v>2021</v>
      </c>
      <c r="H293" s="252" t="s">
        <v>834</v>
      </c>
      <c r="I293" s="252" t="s">
        <v>81</v>
      </c>
      <c r="J293" s="252" t="s">
        <v>2290</v>
      </c>
      <c r="K293" s="252">
        <v>2014</v>
      </c>
      <c r="L293" s="252" t="s">
        <v>2291</v>
      </c>
      <c r="M293" s="252" t="s">
        <v>804</v>
      </c>
    </row>
    <row r="294" spans="1:21">
      <c r="A294" s="252">
        <v>214891</v>
      </c>
      <c r="B294" s="252" t="s">
        <v>1338</v>
      </c>
      <c r="C294" s="252" t="s">
        <v>152</v>
      </c>
      <c r="D294" s="252" t="s">
        <v>754</v>
      </c>
      <c r="E294" s="252" t="s">
        <v>833</v>
      </c>
      <c r="F294" s="252">
        <v>32538</v>
      </c>
      <c r="G294" s="252" t="s">
        <v>2088</v>
      </c>
      <c r="H294" s="252" t="s">
        <v>834</v>
      </c>
      <c r="I294" s="252" t="s">
        <v>182</v>
      </c>
      <c r="J294" s="252" t="s">
        <v>805</v>
      </c>
      <c r="K294" s="252">
        <v>2007</v>
      </c>
      <c r="L294" s="252" t="s">
        <v>806</v>
      </c>
      <c r="M294" s="252" t="s">
        <v>806</v>
      </c>
    </row>
    <row r="295" spans="1:21">
      <c r="A295" s="252">
        <v>213596</v>
      </c>
      <c r="B295" s="252" t="s">
        <v>1607</v>
      </c>
      <c r="C295" s="252" t="s">
        <v>88</v>
      </c>
      <c r="D295" s="252" t="s">
        <v>404</v>
      </c>
      <c r="E295" s="252" t="s">
        <v>833</v>
      </c>
      <c r="F295" s="252">
        <v>34613</v>
      </c>
      <c r="G295" s="252" t="s">
        <v>804</v>
      </c>
      <c r="H295" s="252" t="s">
        <v>834</v>
      </c>
      <c r="I295" s="252" t="s">
        <v>182</v>
      </c>
      <c r="J295" s="252" t="s">
        <v>805</v>
      </c>
      <c r="K295" s="252">
        <v>2012</v>
      </c>
      <c r="L295" s="252" t="s">
        <v>804</v>
      </c>
      <c r="M295" s="252" t="s">
        <v>816</v>
      </c>
    </row>
    <row r="296" spans="1:21">
      <c r="A296" s="252">
        <v>213597</v>
      </c>
      <c r="B296" s="252" t="s">
        <v>1273</v>
      </c>
      <c r="C296" s="252" t="s">
        <v>1274</v>
      </c>
      <c r="D296" s="252" t="s">
        <v>395</v>
      </c>
      <c r="E296" s="252" t="s">
        <v>833</v>
      </c>
      <c r="F296" s="252">
        <v>35000</v>
      </c>
      <c r="G296" s="252" t="s">
        <v>568</v>
      </c>
      <c r="H296" s="252" t="s">
        <v>834</v>
      </c>
      <c r="I296" s="252" t="s">
        <v>182</v>
      </c>
      <c r="J296" s="252" t="s">
        <v>805</v>
      </c>
      <c r="K296" s="252">
        <v>2013</v>
      </c>
      <c r="L296" s="252" t="s">
        <v>804</v>
      </c>
      <c r="M296" s="252" t="s">
        <v>806</v>
      </c>
    </row>
    <row r="297" spans="1:21">
      <c r="A297" s="252">
        <v>211630</v>
      </c>
      <c r="B297" s="252" t="s">
        <v>1965</v>
      </c>
      <c r="C297" s="252" t="s">
        <v>726</v>
      </c>
      <c r="D297" s="252" t="s">
        <v>449</v>
      </c>
      <c r="E297" s="252" t="s">
        <v>833</v>
      </c>
      <c r="F297" s="252">
        <v>35092</v>
      </c>
      <c r="G297" s="252" t="s">
        <v>2114</v>
      </c>
      <c r="H297" s="252" t="s">
        <v>2284</v>
      </c>
      <c r="I297" s="252" t="s">
        <v>81</v>
      </c>
      <c r="J297" s="252" t="s">
        <v>2290</v>
      </c>
      <c r="K297" s="252">
        <v>2015</v>
      </c>
      <c r="L297" s="252" t="s">
        <v>806</v>
      </c>
      <c r="M297" s="252" t="s">
        <v>783</v>
      </c>
    </row>
    <row r="298" spans="1:21">
      <c r="A298" s="252">
        <v>213599</v>
      </c>
      <c r="B298" s="252" t="s">
        <v>1503</v>
      </c>
      <c r="C298" s="252" t="s">
        <v>661</v>
      </c>
      <c r="D298" s="252" t="s">
        <v>419</v>
      </c>
      <c r="E298" s="252" t="s">
        <v>833</v>
      </c>
      <c r="F298" s="252">
        <v>34505</v>
      </c>
      <c r="G298" s="252" t="s">
        <v>804</v>
      </c>
      <c r="H298" s="252" t="s">
        <v>834</v>
      </c>
      <c r="I298" s="252" t="s">
        <v>182</v>
      </c>
      <c r="J298" s="252" t="s">
        <v>2290</v>
      </c>
      <c r="K298" s="252">
        <v>2013</v>
      </c>
      <c r="L298" s="252" t="s">
        <v>804</v>
      </c>
      <c r="M298" s="252" t="s">
        <v>815</v>
      </c>
    </row>
    <row r="299" spans="1:21">
      <c r="A299" s="252">
        <v>213601</v>
      </c>
      <c r="B299" s="252" t="s">
        <v>662</v>
      </c>
      <c r="C299" s="252" t="s">
        <v>118</v>
      </c>
      <c r="D299" s="252" t="s">
        <v>538</v>
      </c>
      <c r="E299" s="252" t="s">
        <v>833</v>
      </c>
      <c r="F299" s="252">
        <v>34339</v>
      </c>
      <c r="G299" s="252" t="s">
        <v>2022</v>
      </c>
      <c r="H299" s="252" t="s">
        <v>834</v>
      </c>
      <c r="I299" s="252" t="s">
        <v>182</v>
      </c>
      <c r="J299" s="252" t="s">
        <v>805</v>
      </c>
      <c r="K299" s="252">
        <v>2011</v>
      </c>
      <c r="L299" s="252" t="s">
        <v>829</v>
      </c>
      <c r="M299" s="252" t="s">
        <v>829</v>
      </c>
    </row>
    <row r="300" spans="1:21">
      <c r="A300" s="252">
        <v>214893</v>
      </c>
      <c r="B300" s="252" t="s">
        <v>662</v>
      </c>
      <c r="C300" s="252" t="s">
        <v>263</v>
      </c>
      <c r="D300" s="252" t="s">
        <v>412</v>
      </c>
      <c r="E300" s="252" t="s">
        <v>833</v>
      </c>
      <c r="F300" s="252">
        <v>35602</v>
      </c>
      <c r="G300" s="252" t="s">
        <v>804</v>
      </c>
      <c r="H300" s="252" t="s">
        <v>834</v>
      </c>
      <c r="I300" s="252" t="s">
        <v>182</v>
      </c>
      <c r="J300" s="252" t="s">
        <v>805</v>
      </c>
      <c r="K300" s="252">
        <v>2015</v>
      </c>
      <c r="L300" s="252" t="s">
        <v>806</v>
      </c>
      <c r="M300" s="252" t="s">
        <v>818</v>
      </c>
    </row>
    <row r="301" spans="1:21">
      <c r="A301" s="252">
        <v>213602</v>
      </c>
      <c r="B301" s="252" t="s">
        <v>1007</v>
      </c>
      <c r="C301" s="252" t="s">
        <v>114</v>
      </c>
      <c r="D301" s="252" t="s">
        <v>510</v>
      </c>
      <c r="E301" s="252" t="s">
        <v>833</v>
      </c>
      <c r="F301" s="252">
        <v>30691</v>
      </c>
      <c r="G301" s="252" t="s">
        <v>804</v>
      </c>
      <c r="H301" s="252" t="s">
        <v>834</v>
      </c>
      <c r="I301" s="252" t="s">
        <v>81</v>
      </c>
      <c r="J301" s="252" t="s">
        <v>2290</v>
      </c>
      <c r="K301" s="252">
        <v>2017</v>
      </c>
      <c r="L301" s="252" t="s">
        <v>804</v>
      </c>
      <c r="M301" s="252" t="s">
        <v>804</v>
      </c>
    </row>
    <row r="302" spans="1:21">
      <c r="A302" s="252">
        <v>212398</v>
      </c>
      <c r="B302" s="252" t="s">
        <v>1195</v>
      </c>
      <c r="C302" s="252" t="s">
        <v>98</v>
      </c>
      <c r="D302" s="252" t="s">
        <v>408</v>
      </c>
      <c r="E302" s="252" t="s">
        <v>833</v>
      </c>
      <c r="F302" s="252">
        <v>30816</v>
      </c>
      <c r="G302" s="252" t="s">
        <v>2040</v>
      </c>
      <c r="H302" s="252" t="s">
        <v>834</v>
      </c>
      <c r="I302" s="252" t="s">
        <v>81</v>
      </c>
      <c r="J302" s="252" t="s">
        <v>805</v>
      </c>
      <c r="K302" s="252">
        <v>2003</v>
      </c>
      <c r="L302" s="252" t="s">
        <v>826</v>
      </c>
      <c r="M302" s="252" t="s">
        <v>826</v>
      </c>
      <c r="S302" s="252">
        <v>747</v>
      </c>
      <c r="T302" s="252" t="s">
        <v>2334</v>
      </c>
      <c r="U302" s="252">
        <v>0</v>
      </c>
    </row>
    <row r="303" spans="1:21">
      <c r="A303" s="252">
        <v>214897</v>
      </c>
      <c r="B303" s="252" t="s">
        <v>789</v>
      </c>
      <c r="C303" s="252" t="s">
        <v>88</v>
      </c>
      <c r="D303" s="252" t="s">
        <v>1749</v>
      </c>
      <c r="E303" s="252" t="s">
        <v>833</v>
      </c>
      <c r="F303" s="252">
        <v>33283</v>
      </c>
      <c r="G303" s="252" t="s">
        <v>804</v>
      </c>
      <c r="H303" s="252" t="s">
        <v>834</v>
      </c>
      <c r="I303" s="252" t="s">
        <v>182</v>
      </c>
      <c r="J303" s="252" t="s">
        <v>2290</v>
      </c>
      <c r="K303" s="252">
        <v>2009</v>
      </c>
      <c r="L303" s="252" t="s">
        <v>804</v>
      </c>
      <c r="M303" s="252" t="s">
        <v>818</v>
      </c>
    </row>
    <row r="304" spans="1:21">
      <c r="A304" s="252">
        <v>213610</v>
      </c>
      <c r="B304" s="252" t="s">
        <v>1046</v>
      </c>
      <c r="C304" s="252" t="s">
        <v>156</v>
      </c>
      <c r="D304" s="252" t="s">
        <v>387</v>
      </c>
      <c r="E304" s="252" t="s">
        <v>833</v>
      </c>
      <c r="F304" s="252">
        <v>30839</v>
      </c>
      <c r="G304" s="252" t="s">
        <v>2028</v>
      </c>
      <c r="H304" s="252" t="s">
        <v>834</v>
      </c>
      <c r="I304" s="252" t="s">
        <v>81</v>
      </c>
      <c r="J304" s="252" t="s">
        <v>2290</v>
      </c>
      <c r="K304" s="252">
        <v>2011</v>
      </c>
      <c r="L304" s="252" t="s">
        <v>2292</v>
      </c>
      <c r="M304" s="252" t="s">
        <v>804</v>
      </c>
    </row>
    <row r="305" spans="1:13">
      <c r="A305" s="252">
        <v>212403</v>
      </c>
      <c r="B305" s="252" t="s">
        <v>1409</v>
      </c>
      <c r="C305" s="252" t="s">
        <v>298</v>
      </c>
      <c r="D305" s="252" t="s">
        <v>633</v>
      </c>
      <c r="E305" s="252" t="s">
        <v>833</v>
      </c>
      <c r="F305" s="252">
        <v>36074</v>
      </c>
      <c r="G305" s="252" t="s">
        <v>2029</v>
      </c>
      <c r="H305" s="252" t="s">
        <v>834</v>
      </c>
      <c r="I305" s="252" t="s">
        <v>81</v>
      </c>
      <c r="J305" s="252" t="s">
        <v>2290</v>
      </c>
      <c r="K305" s="252">
        <v>2016</v>
      </c>
      <c r="L305" s="252" t="s">
        <v>2292</v>
      </c>
      <c r="M305" s="252" t="s">
        <v>806</v>
      </c>
    </row>
    <row r="306" spans="1:13">
      <c r="A306" s="252">
        <v>212406</v>
      </c>
      <c r="B306" s="252" t="s">
        <v>1421</v>
      </c>
      <c r="C306" s="252" t="s">
        <v>126</v>
      </c>
      <c r="D306" s="252" t="s">
        <v>442</v>
      </c>
      <c r="E306" s="252" t="s">
        <v>833</v>
      </c>
      <c r="F306" s="252">
        <v>34873</v>
      </c>
      <c r="G306" s="252" t="s">
        <v>804</v>
      </c>
      <c r="H306" s="252" t="s">
        <v>834</v>
      </c>
      <c r="I306" s="252" t="s">
        <v>81</v>
      </c>
      <c r="J306" s="252" t="s">
        <v>2290</v>
      </c>
      <c r="K306" s="252">
        <v>2014</v>
      </c>
      <c r="L306" s="252" t="s">
        <v>806</v>
      </c>
      <c r="M306" s="252" t="s">
        <v>806</v>
      </c>
    </row>
    <row r="307" spans="1:13">
      <c r="A307" s="252">
        <v>213616</v>
      </c>
      <c r="B307" s="252" t="s">
        <v>904</v>
      </c>
      <c r="C307" s="252" t="s">
        <v>185</v>
      </c>
      <c r="D307" s="252" t="s">
        <v>387</v>
      </c>
      <c r="E307" s="252" t="s">
        <v>833</v>
      </c>
      <c r="F307" s="252">
        <v>33304</v>
      </c>
      <c r="G307" s="252" t="s">
        <v>2019</v>
      </c>
      <c r="H307" s="252" t="s">
        <v>834</v>
      </c>
      <c r="I307" s="252" t="s">
        <v>81</v>
      </c>
      <c r="J307" s="252" t="s">
        <v>2290</v>
      </c>
      <c r="K307" s="252">
        <v>2009</v>
      </c>
      <c r="L307" s="252" t="s">
        <v>804</v>
      </c>
      <c r="M307" s="252" t="s">
        <v>804</v>
      </c>
    </row>
    <row r="308" spans="1:13">
      <c r="A308" s="252">
        <v>214900</v>
      </c>
      <c r="B308" s="252" t="s">
        <v>1028</v>
      </c>
      <c r="C308" s="252" t="s">
        <v>768</v>
      </c>
      <c r="D308" s="252" t="s">
        <v>342</v>
      </c>
      <c r="E308" s="252" t="s">
        <v>833</v>
      </c>
      <c r="F308" s="252">
        <v>35248</v>
      </c>
      <c r="G308" s="252" t="s">
        <v>804</v>
      </c>
      <c r="H308" s="252" t="s">
        <v>834</v>
      </c>
      <c r="I308" s="252" t="s">
        <v>182</v>
      </c>
      <c r="J308" s="252" t="s">
        <v>2290</v>
      </c>
      <c r="K308" s="252">
        <v>2016</v>
      </c>
      <c r="L308" s="252" t="s">
        <v>2291</v>
      </c>
      <c r="M308" s="252" t="s">
        <v>804</v>
      </c>
    </row>
    <row r="309" spans="1:13">
      <c r="A309" s="252">
        <v>214902</v>
      </c>
      <c r="B309" s="252" t="s">
        <v>1359</v>
      </c>
      <c r="C309" s="252" t="s">
        <v>343</v>
      </c>
      <c r="D309" s="252" t="s">
        <v>391</v>
      </c>
      <c r="E309" s="252" t="s">
        <v>833</v>
      </c>
      <c r="F309" s="252">
        <v>33213</v>
      </c>
      <c r="G309" s="252" t="s">
        <v>2076</v>
      </c>
      <c r="H309" s="252" t="s">
        <v>834</v>
      </c>
      <c r="I309" s="252" t="s">
        <v>182</v>
      </c>
      <c r="J309" s="252" t="s">
        <v>2290</v>
      </c>
      <c r="K309" s="252">
        <v>2009</v>
      </c>
      <c r="L309" s="252" t="s">
        <v>2292</v>
      </c>
      <c r="M309" s="252" t="s">
        <v>806</v>
      </c>
    </row>
    <row r="310" spans="1:13">
      <c r="A310" s="252">
        <v>213619</v>
      </c>
      <c r="B310" s="252" t="s">
        <v>1023</v>
      </c>
      <c r="C310" s="252" t="s">
        <v>321</v>
      </c>
      <c r="D310" s="252" t="s">
        <v>595</v>
      </c>
      <c r="E310" s="252" t="s">
        <v>833</v>
      </c>
      <c r="F310" s="252">
        <v>34029</v>
      </c>
      <c r="G310" s="252" t="s">
        <v>804</v>
      </c>
      <c r="H310" s="252" t="s">
        <v>834</v>
      </c>
      <c r="I310" s="252" t="s">
        <v>81</v>
      </c>
      <c r="J310" s="252" t="s">
        <v>805</v>
      </c>
      <c r="K310" s="252">
        <v>2010</v>
      </c>
      <c r="L310" s="252" t="s">
        <v>804</v>
      </c>
      <c r="M310" s="252" t="s">
        <v>804</v>
      </c>
    </row>
    <row r="311" spans="1:13">
      <c r="A311" s="252">
        <v>213618</v>
      </c>
      <c r="B311" s="252" t="s">
        <v>1967</v>
      </c>
      <c r="C311" s="252" t="s">
        <v>311</v>
      </c>
      <c r="D311" s="252" t="s">
        <v>533</v>
      </c>
      <c r="E311" s="252" t="s">
        <v>833</v>
      </c>
      <c r="F311" s="252">
        <v>34940</v>
      </c>
      <c r="G311" s="252" t="s">
        <v>804</v>
      </c>
      <c r="H311" s="252" t="s">
        <v>2284</v>
      </c>
      <c r="I311" s="252" t="s">
        <v>81</v>
      </c>
      <c r="J311" s="252" t="s">
        <v>2290</v>
      </c>
      <c r="K311" s="252">
        <v>2016</v>
      </c>
      <c r="L311" s="252" t="s">
        <v>804</v>
      </c>
      <c r="M311" s="252" t="s">
        <v>783</v>
      </c>
    </row>
    <row r="312" spans="1:13">
      <c r="A312" s="252">
        <v>213620</v>
      </c>
      <c r="B312" s="252" t="s">
        <v>1440</v>
      </c>
      <c r="C312" s="252" t="s">
        <v>310</v>
      </c>
      <c r="D312" s="252" t="s">
        <v>663</v>
      </c>
      <c r="E312" s="252" t="s">
        <v>833</v>
      </c>
      <c r="F312" s="252">
        <v>34700</v>
      </c>
      <c r="G312" s="252" t="s">
        <v>814</v>
      </c>
      <c r="H312" s="252" t="s">
        <v>834</v>
      </c>
      <c r="I312" s="252" t="s">
        <v>182</v>
      </c>
      <c r="J312" s="252" t="s">
        <v>805</v>
      </c>
      <c r="K312" s="252">
        <v>2013</v>
      </c>
      <c r="L312" s="252" t="s">
        <v>2291</v>
      </c>
      <c r="M312" s="252" t="s">
        <v>814</v>
      </c>
    </row>
    <row r="313" spans="1:13">
      <c r="A313" s="252">
        <v>212409</v>
      </c>
      <c r="B313" s="252" t="s">
        <v>1716</v>
      </c>
      <c r="C313" s="252" t="s">
        <v>195</v>
      </c>
      <c r="D313" s="252" t="s">
        <v>404</v>
      </c>
      <c r="E313" s="252" t="s">
        <v>833</v>
      </c>
      <c r="F313" s="252">
        <v>35095</v>
      </c>
      <c r="G313" s="252" t="s">
        <v>2108</v>
      </c>
      <c r="H313" s="252" t="s">
        <v>834</v>
      </c>
      <c r="I313" s="252" t="s">
        <v>81</v>
      </c>
      <c r="J313" s="252" t="s">
        <v>2290</v>
      </c>
      <c r="K313" s="252">
        <v>2013</v>
      </c>
      <c r="L313" s="252" t="s">
        <v>2324</v>
      </c>
      <c r="M313" s="252" t="s">
        <v>818</v>
      </c>
    </row>
    <row r="314" spans="1:13">
      <c r="A314" s="252">
        <v>213621</v>
      </c>
      <c r="B314" s="252" t="s">
        <v>1302</v>
      </c>
      <c r="C314" s="252" t="s">
        <v>88</v>
      </c>
      <c r="D314" s="252" t="s">
        <v>415</v>
      </c>
      <c r="E314" s="252" t="s">
        <v>833</v>
      </c>
      <c r="F314" s="252">
        <v>35156</v>
      </c>
      <c r="G314" s="252" t="s">
        <v>2047</v>
      </c>
      <c r="H314" s="252" t="s">
        <v>834</v>
      </c>
      <c r="I314" s="252" t="s">
        <v>81</v>
      </c>
      <c r="J314" s="252" t="s">
        <v>2290</v>
      </c>
      <c r="K314" s="252">
        <v>2014</v>
      </c>
      <c r="L314" s="252" t="s">
        <v>2292</v>
      </c>
      <c r="M314" s="252" t="s">
        <v>806</v>
      </c>
    </row>
    <row r="315" spans="1:13">
      <c r="A315" s="252">
        <v>211639</v>
      </c>
      <c r="B315" s="252" t="s">
        <v>1493</v>
      </c>
      <c r="C315" s="252" t="s">
        <v>86</v>
      </c>
      <c r="D315" s="252" t="s">
        <v>430</v>
      </c>
      <c r="E315" s="252" t="s">
        <v>833</v>
      </c>
      <c r="F315" s="252">
        <v>32264</v>
      </c>
      <c r="G315" s="252" t="s">
        <v>804</v>
      </c>
      <c r="H315" s="252" t="s">
        <v>834</v>
      </c>
      <c r="I315" s="252" t="s">
        <v>81</v>
      </c>
      <c r="J315" s="252" t="s">
        <v>2290</v>
      </c>
      <c r="K315" s="252">
        <v>2009</v>
      </c>
      <c r="L315" s="252" t="s">
        <v>804</v>
      </c>
      <c r="M315" s="252" t="s">
        <v>815</v>
      </c>
    </row>
    <row r="316" spans="1:13">
      <c r="A316" s="252">
        <v>214905</v>
      </c>
      <c r="B316" s="252" t="s">
        <v>1819</v>
      </c>
      <c r="C316" s="252" t="s">
        <v>1820</v>
      </c>
      <c r="D316" s="252" t="s">
        <v>564</v>
      </c>
      <c r="E316" s="252" t="s">
        <v>833</v>
      </c>
      <c r="F316" s="252">
        <v>34478</v>
      </c>
      <c r="G316" s="252" t="s">
        <v>823</v>
      </c>
      <c r="H316" s="252" t="s">
        <v>834</v>
      </c>
      <c r="I316" s="252" t="s">
        <v>182</v>
      </c>
      <c r="J316" s="252" t="s">
        <v>2290</v>
      </c>
      <c r="K316" s="252">
        <v>2013</v>
      </c>
      <c r="L316" s="252" t="s">
        <v>823</v>
      </c>
      <c r="M316" s="252" t="s">
        <v>823</v>
      </c>
    </row>
    <row r="317" spans="1:13">
      <c r="A317" s="252">
        <v>212411</v>
      </c>
      <c r="B317" s="252" t="s">
        <v>1734</v>
      </c>
      <c r="C317" s="252" t="s">
        <v>199</v>
      </c>
      <c r="D317" s="252" t="s">
        <v>445</v>
      </c>
      <c r="E317" s="252" t="s">
        <v>833</v>
      </c>
      <c r="F317" s="252">
        <v>34344</v>
      </c>
      <c r="G317" s="252" t="s">
        <v>2217</v>
      </c>
      <c r="H317" s="252" t="s">
        <v>834</v>
      </c>
      <c r="I317" s="252" t="s">
        <v>81</v>
      </c>
      <c r="J317" s="252" t="s">
        <v>2290</v>
      </c>
      <c r="K317" s="252">
        <v>2012</v>
      </c>
      <c r="L317" s="252" t="s">
        <v>2291</v>
      </c>
      <c r="M317" s="252" t="s">
        <v>818</v>
      </c>
    </row>
    <row r="318" spans="1:13">
      <c r="A318" s="252">
        <v>213626</v>
      </c>
      <c r="B318" s="252" t="s">
        <v>1418</v>
      </c>
      <c r="C318" s="252" t="s">
        <v>1419</v>
      </c>
      <c r="D318" s="252" t="s">
        <v>1420</v>
      </c>
      <c r="E318" s="252" t="s">
        <v>833</v>
      </c>
      <c r="F318" s="252">
        <v>35432</v>
      </c>
      <c r="G318" s="252" t="s">
        <v>806</v>
      </c>
      <c r="H318" s="252" t="s">
        <v>834</v>
      </c>
      <c r="I318" s="252" t="s">
        <v>182</v>
      </c>
      <c r="J318" s="252" t="s">
        <v>2290</v>
      </c>
      <c r="K318" s="252">
        <v>2015</v>
      </c>
      <c r="L318" s="252" t="s">
        <v>806</v>
      </c>
      <c r="M318" s="252" t="s">
        <v>806</v>
      </c>
    </row>
    <row r="319" spans="1:13">
      <c r="A319" s="252">
        <v>214907</v>
      </c>
      <c r="B319" s="252" t="s">
        <v>885</v>
      </c>
      <c r="C319" s="252" t="s">
        <v>244</v>
      </c>
      <c r="D319" s="252" t="s">
        <v>405</v>
      </c>
      <c r="E319" s="252" t="s">
        <v>833</v>
      </c>
      <c r="F319" s="252">
        <v>34778</v>
      </c>
      <c r="G319" s="252" t="s">
        <v>804</v>
      </c>
      <c r="H319" s="252" t="s">
        <v>2285</v>
      </c>
      <c r="I319" s="252" t="s">
        <v>182</v>
      </c>
      <c r="J319" s="252" t="s">
        <v>2290</v>
      </c>
      <c r="K319" s="252">
        <v>2013</v>
      </c>
      <c r="L319" s="252" t="s">
        <v>804</v>
      </c>
      <c r="M319" s="252" t="s">
        <v>783</v>
      </c>
    </row>
    <row r="320" spans="1:13">
      <c r="A320" s="252">
        <v>212413</v>
      </c>
      <c r="B320" s="252" t="s">
        <v>2003</v>
      </c>
      <c r="C320" s="252" t="s">
        <v>86</v>
      </c>
      <c r="D320" s="252" t="s">
        <v>494</v>
      </c>
      <c r="E320" s="252" t="s">
        <v>833</v>
      </c>
      <c r="F320" s="252">
        <v>34463</v>
      </c>
      <c r="G320" s="252" t="s">
        <v>804</v>
      </c>
      <c r="H320" s="252" t="s">
        <v>834</v>
      </c>
      <c r="I320" s="252" t="s">
        <v>81</v>
      </c>
      <c r="J320" s="252" t="s">
        <v>805</v>
      </c>
      <c r="K320" s="252" t="s">
        <v>783</v>
      </c>
      <c r="L320" s="252" t="s">
        <v>2291</v>
      </c>
      <c r="M320" s="252" t="s">
        <v>804</v>
      </c>
    </row>
    <row r="321" spans="1:13">
      <c r="A321" s="252">
        <v>213629</v>
      </c>
      <c r="B321" s="252" t="s">
        <v>955</v>
      </c>
      <c r="C321" s="252" t="s">
        <v>189</v>
      </c>
      <c r="D321" s="252" t="s">
        <v>440</v>
      </c>
      <c r="E321" s="252" t="s">
        <v>833</v>
      </c>
      <c r="F321" s="252">
        <v>36168</v>
      </c>
      <c r="G321" s="252" t="s">
        <v>804</v>
      </c>
      <c r="H321" s="252" t="s">
        <v>834</v>
      </c>
      <c r="I321" s="252" t="s">
        <v>81</v>
      </c>
      <c r="J321" s="252" t="s">
        <v>2290</v>
      </c>
      <c r="K321" s="252">
        <v>2016</v>
      </c>
      <c r="L321" s="252" t="s">
        <v>804</v>
      </c>
      <c r="M321" s="252" t="s">
        <v>804</v>
      </c>
    </row>
    <row r="322" spans="1:13">
      <c r="A322" s="252">
        <v>214910</v>
      </c>
      <c r="B322" s="252" t="s">
        <v>1125</v>
      </c>
      <c r="C322" s="252" t="s">
        <v>765</v>
      </c>
      <c r="D322" s="252" t="s">
        <v>408</v>
      </c>
      <c r="E322" s="252" t="s">
        <v>833</v>
      </c>
      <c r="F322" s="252">
        <v>28578</v>
      </c>
      <c r="G322" s="252" t="s">
        <v>804</v>
      </c>
      <c r="H322" s="252" t="s">
        <v>834</v>
      </c>
      <c r="I322" s="252" t="s">
        <v>182</v>
      </c>
      <c r="J322" s="252" t="s">
        <v>2290</v>
      </c>
      <c r="K322" s="252">
        <v>2000</v>
      </c>
      <c r="L322" s="252" t="s">
        <v>804</v>
      </c>
      <c r="M322" s="252" t="s">
        <v>804</v>
      </c>
    </row>
    <row r="323" spans="1:13">
      <c r="A323" s="252">
        <v>214912</v>
      </c>
      <c r="B323" s="252" t="s">
        <v>1881</v>
      </c>
      <c r="C323" s="252" t="s">
        <v>171</v>
      </c>
      <c r="D323" s="252" t="s">
        <v>591</v>
      </c>
      <c r="E323" s="252" t="s">
        <v>833</v>
      </c>
      <c r="F323" s="252">
        <v>34632</v>
      </c>
      <c r="G323" s="252" t="s">
        <v>2269</v>
      </c>
      <c r="H323" s="252" t="s">
        <v>834</v>
      </c>
      <c r="I323" s="252" t="s">
        <v>182</v>
      </c>
      <c r="J323" s="252" t="s">
        <v>2290</v>
      </c>
      <c r="K323" s="252">
        <v>2012</v>
      </c>
      <c r="L323" s="252" t="s">
        <v>823</v>
      </c>
      <c r="M323" s="252" t="s">
        <v>823</v>
      </c>
    </row>
    <row r="324" spans="1:13">
      <c r="A324" s="252">
        <v>210958</v>
      </c>
      <c r="B324" s="252" t="s">
        <v>969</v>
      </c>
      <c r="C324" s="252" t="s">
        <v>179</v>
      </c>
      <c r="D324" s="252" t="s">
        <v>576</v>
      </c>
      <c r="E324" s="252" t="s">
        <v>833</v>
      </c>
      <c r="F324" s="252">
        <v>35272</v>
      </c>
      <c r="G324" s="252" t="s">
        <v>804</v>
      </c>
      <c r="H324" s="252" t="s">
        <v>834</v>
      </c>
      <c r="I324" s="252" t="s">
        <v>81</v>
      </c>
      <c r="J324" s="252" t="s">
        <v>2290</v>
      </c>
      <c r="K324" s="252">
        <v>2014</v>
      </c>
      <c r="L324" s="252" t="s">
        <v>2305</v>
      </c>
      <c r="M324" s="252" t="s">
        <v>804</v>
      </c>
    </row>
    <row r="325" spans="1:13">
      <c r="A325" s="252">
        <v>213631</v>
      </c>
      <c r="B325" s="252" t="s">
        <v>1798</v>
      </c>
      <c r="C325" s="252" t="s">
        <v>141</v>
      </c>
      <c r="D325" s="252" t="s">
        <v>419</v>
      </c>
      <c r="E325" s="252" t="s">
        <v>833</v>
      </c>
      <c r="F325" s="252">
        <v>36343</v>
      </c>
      <c r="G325" s="252" t="s">
        <v>826</v>
      </c>
      <c r="H325" s="252" t="s">
        <v>834</v>
      </c>
      <c r="I325" s="252" t="s">
        <v>81</v>
      </c>
      <c r="J325" s="252" t="s">
        <v>2290</v>
      </c>
      <c r="K325" s="252">
        <v>2017</v>
      </c>
      <c r="L325" s="252" t="s">
        <v>2297</v>
      </c>
      <c r="M325" s="252" t="s">
        <v>826</v>
      </c>
    </row>
    <row r="326" spans="1:13">
      <c r="A326" s="252">
        <v>212420</v>
      </c>
      <c r="B326" s="252" t="s">
        <v>991</v>
      </c>
      <c r="C326" s="252" t="s">
        <v>162</v>
      </c>
      <c r="D326" s="252" t="s">
        <v>620</v>
      </c>
      <c r="E326" s="252" t="s">
        <v>833</v>
      </c>
      <c r="F326" s="252">
        <v>35471</v>
      </c>
      <c r="G326" s="252" t="s">
        <v>2020</v>
      </c>
      <c r="H326" s="252" t="s">
        <v>834</v>
      </c>
      <c r="I326" s="252" t="s">
        <v>182</v>
      </c>
      <c r="J326" s="252" t="s">
        <v>2290</v>
      </c>
      <c r="K326" s="252">
        <v>2016</v>
      </c>
      <c r="L326" s="252" t="s">
        <v>804</v>
      </c>
      <c r="M326" s="252" t="s">
        <v>804</v>
      </c>
    </row>
    <row r="327" spans="1:13">
      <c r="A327" s="252">
        <v>212421</v>
      </c>
      <c r="B327" s="252" t="s">
        <v>1159</v>
      </c>
      <c r="C327" s="252" t="s">
        <v>189</v>
      </c>
      <c r="D327" s="252" t="s">
        <v>413</v>
      </c>
      <c r="E327" s="252" t="s">
        <v>833</v>
      </c>
      <c r="F327" s="252">
        <v>36161</v>
      </c>
      <c r="G327" s="252" t="s">
        <v>804</v>
      </c>
      <c r="H327" s="252" t="s">
        <v>834</v>
      </c>
      <c r="I327" s="252" t="s">
        <v>81</v>
      </c>
      <c r="J327" s="252" t="s">
        <v>2290</v>
      </c>
      <c r="K327" s="252">
        <v>2016</v>
      </c>
      <c r="L327" s="252" t="s">
        <v>804</v>
      </c>
      <c r="M327" s="252" t="s">
        <v>804</v>
      </c>
    </row>
    <row r="328" spans="1:13">
      <c r="A328" s="252">
        <v>211643</v>
      </c>
      <c r="B328" s="252" t="s">
        <v>957</v>
      </c>
      <c r="C328" s="252" t="s">
        <v>146</v>
      </c>
      <c r="D328" s="252" t="s">
        <v>607</v>
      </c>
      <c r="E328" s="252" t="s">
        <v>833</v>
      </c>
      <c r="F328" s="252">
        <v>35219</v>
      </c>
      <c r="G328" s="252" t="s">
        <v>804</v>
      </c>
      <c r="H328" s="252" t="s">
        <v>834</v>
      </c>
      <c r="I328" s="252" t="s">
        <v>81</v>
      </c>
      <c r="J328" s="252" t="s">
        <v>2290</v>
      </c>
      <c r="K328" s="252">
        <v>2014</v>
      </c>
      <c r="L328" s="252" t="s">
        <v>804</v>
      </c>
      <c r="M328" s="252" t="s">
        <v>804</v>
      </c>
    </row>
    <row r="329" spans="1:13">
      <c r="A329" s="252">
        <v>214915</v>
      </c>
      <c r="B329" s="252" t="s">
        <v>1121</v>
      </c>
      <c r="C329" s="252" t="s">
        <v>84</v>
      </c>
      <c r="D329" s="252" t="s">
        <v>321</v>
      </c>
      <c r="E329" s="252" t="s">
        <v>833</v>
      </c>
      <c r="F329" s="252">
        <v>35967</v>
      </c>
      <c r="G329" s="252" t="s">
        <v>804</v>
      </c>
      <c r="H329" s="252" t="s">
        <v>834</v>
      </c>
      <c r="I329" s="252" t="s">
        <v>182</v>
      </c>
      <c r="J329" s="252" t="s">
        <v>2290</v>
      </c>
      <c r="K329" s="252">
        <v>2016</v>
      </c>
      <c r="L329" s="252" t="s">
        <v>2291</v>
      </c>
      <c r="M329" s="252" t="s">
        <v>804</v>
      </c>
    </row>
    <row r="330" spans="1:13">
      <c r="A330" s="252">
        <v>214916</v>
      </c>
      <c r="B330" s="252" t="s">
        <v>1731</v>
      </c>
      <c r="C330" s="252" t="s">
        <v>131</v>
      </c>
      <c r="D330" s="252" t="s">
        <v>321</v>
      </c>
      <c r="E330" s="252" t="s">
        <v>833</v>
      </c>
      <c r="F330" s="252">
        <v>33970</v>
      </c>
      <c r="G330" s="252" t="s">
        <v>2215</v>
      </c>
      <c r="H330" s="252" t="s">
        <v>834</v>
      </c>
      <c r="I330" s="252" t="s">
        <v>182</v>
      </c>
      <c r="J330" s="252" t="s">
        <v>2290</v>
      </c>
      <c r="K330" s="252">
        <v>2010</v>
      </c>
      <c r="L330" s="252" t="s">
        <v>2324</v>
      </c>
      <c r="M330" s="252" t="s">
        <v>818</v>
      </c>
    </row>
    <row r="331" spans="1:13">
      <c r="A331" s="252">
        <v>213639</v>
      </c>
      <c r="B331" s="252" t="s">
        <v>1988</v>
      </c>
      <c r="C331" s="252" t="s">
        <v>90</v>
      </c>
      <c r="D331" s="252" t="s">
        <v>1989</v>
      </c>
      <c r="E331" s="252" t="s">
        <v>833</v>
      </c>
      <c r="F331" s="252">
        <v>36021</v>
      </c>
      <c r="G331" s="252" t="s">
        <v>804</v>
      </c>
      <c r="H331" s="252" t="s">
        <v>2284</v>
      </c>
      <c r="I331" s="252" t="s">
        <v>81</v>
      </c>
      <c r="J331" s="252" t="s">
        <v>2290</v>
      </c>
      <c r="K331" s="252">
        <v>2017</v>
      </c>
      <c r="L331" s="252" t="s">
        <v>804</v>
      </c>
      <c r="M331" s="252" t="s">
        <v>783</v>
      </c>
    </row>
    <row r="332" spans="1:13">
      <c r="A332" s="252">
        <v>212426</v>
      </c>
      <c r="B332" s="252" t="s">
        <v>1804</v>
      </c>
      <c r="C332" s="252" t="s">
        <v>86</v>
      </c>
      <c r="D332" s="252" t="s">
        <v>1805</v>
      </c>
      <c r="E332" s="252" t="s">
        <v>833</v>
      </c>
      <c r="F332" s="252">
        <v>34276</v>
      </c>
      <c r="G332" s="252" t="s">
        <v>804</v>
      </c>
      <c r="H332" s="252" t="s">
        <v>834</v>
      </c>
      <c r="I332" s="252" t="s">
        <v>81</v>
      </c>
      <c r="J332" s="252" t="s">
        <v>805</v>
      </c>
      <c r="K332" s="252" t="s">
        <v>2327</v>
      </c>
      <c r="L332" s="252" t="s">
        <v>824</v>
      </c>
      <c r="M332" s="252" t="s">
        <v>826</v>
      </c>
    </row>
    <row r="333" spans="1:13">
      <c r="A333" s="252">
        <v>214917</v>
      </c>
      <c r="B333" s="252" t="s">
        <v>1510</v>
      </c>
      <c r="C333" s="252" t="s">
        <v>168</v>
      </c>
      <c r="D333" s="252" t="s">
        <v>472</v>
      </c>
      <c r="E333" s="252" t="s">
        <v>833</v>
      </c>
      <c r="F333" s="252">
        <v>36171</v>
      </c>
      <c r="G333" s="252" t="s">
        <v>804</v>
      </c>
      <c r="H333" s="252" t="s">
        <v>834</v>
      </c>
      <c r="I333" s="252" t="s">
        <v>182</v>
      </c>
      <c r="J333" s="252" t="s">
        <v>805</v>
      </c>
      <c r="K333" s="252">
        <v>2016</v>
      </c>
      <c r="L333" s="252" t="s">
        <v>2136</v>
      </c>
      <c r="M333" s="252" t="s">
        <v>815</v>
      </c>
    </row>
    <row r="334" spans="1:13">
      <c r="A334" s="252">
        <v>214919</v>
      </c>
      <c r="B334" s="252" t="s">
        <v>1488</v>
      </c>
      <c r="C334" s="252" t="s">
        <v>86</v>
      </c>
      <c r="D334" s="252" t="s">
        <v>529</v>
      </c>
      <c r="E334" s="252" t="s">
        <v>833</v>
      </c>
      <c r="F334" s="252">
        <v>32436</v>
      </c>
      <c r="G334" s="252" t="s">
        <v>2140</v>
      </c>
      <c r="H334" s="252" t="s">
        <v>834</v>
      </c>
      <c r="I334" s="252" t="s">
        <v>182</v>
      </c>
      <c r="J334" s="252" t="s">
        <v>2290</v>
      </c>
      <c r="K334" s="252">
        <v>2011</v>
      </c>
      <c r="L334" s="252" t="s">
        <v>804</v>
      </c>
      <c r="M334" s="252" t="s">
        <v>815</v>
      </c>
    </row>
    <row r="335" spans="1:13">
      <c r="A335" s="252">
        <v>210358</v>
      </c>
      <c r="B335" s="252" t="s">
        <v>1745</v>
      </c>
      <c r="C335" s="252" t="s">
        <v>133</v>
      </c>
      <c r="D335" s="252" t="s">
        <v>443</v>
      </c>
      <c r="E335" s="252" t="s">
        <v>833</v>
      </c>
      <c r="F335" s="252">
        <v>28567</v>
      </c>
      <c r="G335" s="252" t="s">
        <v>2223</v>
      </c>
      <c r="H335" s="252" t="s">
        <v>834</v>
      </c>
      <c r="I335" s="252" t="s">
        <v>81</v>
      </c>
      <c r="J335" s="252" t="s">
        <v>2290</v>
      </c>
      <c r="K335" s="252">
        <v>2000</v>
      </c>
      <c r="L335" s="252" t="s">
        <v>818</v>
      </c>
      <c r="M335" s="252" t="s">
        <v>818</v>
      </c>
    </row>
    <row r="336" spans="1:13">
      <c r="A336" s="252">
        <v>214923</v>
      </c>
      <c r="B336" s="252" t="s">
        <v>1300</v>
      </c>
      <c r="C336" s="252" t="s">
        <v>88</v>
      </c>
      <c r="D336" s="252" t="s">
        <v>503</v>
      </c>
      <c r="E336" s="252" t="s">
        <v>833</v>
      </c>
      <c r="F336" s="252">
        <v>34537</v>
      </c>
      <c r="G336" s="252" t="s">
        <v>2079</v>
      </c>
      <c r="H336" s="252" t="s">
        <v>834</v>
      </c>
      <c r="I336" s="252" t="s">
        <v>182</v>
      </c>
      <c r="J336" s="252" t="s">
        <v>2290</v>
      </c>
      <c r="K336" s="252">
        <v>2012</v>
      </c>
      <c r="L336" s="252" t="s">
        <v>2317</v>
      </c>
      <c r="M336" s="252" t="s">
        <v>806</v>
      </c>
    </row>
    <row r="337" spans="1:21">
      <c r="A337" s="252">
        <v>214929</v>
      </c>
      <c r="B337" s="252" t="s">
        <v>1814</v>
      </c>
      <c r="C337" s="252" t="s">
        <v>96</v>
      </c>
      <c r="D337" s="252" t="s">
        <v>91</v>
      </c>
      <c r="E337" s="252" t="s">
        <v>833</v>
      </c>
      <c r="F337" s="252">
        <v>33419</v>
      </c>
      <c r="G337" s="252" t="s">
        <v>823</v>
      </c>
      <c r="H337" s="252" t="s">
        <v>834</v>
      </c>
      <c r="I337" s="252" t="s">
        <v>182</v>
      </c>
      <c r="J337" s="252" t="s">
        <v>2290</v>
      </c>
      <c r="K337" s="252">
        <v>2009</v>
      </c>
      <c r="L337" s="252" t="s">
        <v>823</v>
      </c>
      <c r="M337" s="252" t="s">
        <v>823</v>
      </c>
    </row>
    <row r="338" spans="1:21">
      <c r="A338" s="252">
        <v>212432</v>
      </c>
      <c r="B338" s="252" t="s">
        <v>925</v>
      </c>
      <c r="C338" s="252" t="s">
        <v>346</v>
      </c>
      <c r="D338" s="252" t="s">
        <v>418</v>
      </c>
      <c r="E338" s="252" t="s">
        <v>833</v>
      </c>
      <c r="F338" s="252">
        <v>34700</v>
      </c>
      <c r="G338" s="252" t="s">
        <v>804</v>
      </c>
      <c r="H338" s="252" t="s">
        <v>834</v>
      </c>
      <c r="I338" s="252" t="s">
        <v>81</v>
      </c>
      <c r="J338" s="252" t="s">
        <v>2290</v>
      </c>
      <c r="K338" s="252">
        <v>2014</v>
      </c>
      <c r="L338" s="252" t="s">
        <v>806</v>
      </c>
      <c r="M338" s="252" t="s">
        <v>804</v>
      </c>
    </row>
    <row r="339" spans="1:21">
      <c r="A339" s="252">
        <v>214931</v>
      </c>
      <c r="B339" s="252" t="s">
        <v>1223</v>
      </c>
      <c r="C339" s="252" t="s">
        <v>90</v>
      </c>
      <c r="D339" s="252" t="s">
        <v>674</v>
      </c>
      <c r="E339" s="252" t="s">
        <v>833</v>
      </c>
      <c r="F339" s="252">
        <v>35808</v>
      </c>
      <c r="G339" s="252" t="s">
        <v>804</v>
      </c>
      <c r="H339" s="252" t="s">
        <v>834</v>
      </c>
      <c r="I339" s="252" t="s">
        <v>182</v>
      </c>
      <c r="J339" s="252" t="s">
        <v>2290</v>
      </c>
      <c r="K339" s="252">
        <v>2015</v>
      </c>
      <c r="L339" s="252" t="s">
        <v>804</v>
      </c>
      <c r="M339" s="252" t="s">
        <v>813</v>
      </c>
    </row>
    <row r="340" spans="1:21">
      <c r="A340" s="252">
        <v>214935</v>
      </c>
      <c r="B340" s="252" t="s">
        <v>1872</v>
      </c>
      <c r="C340" s="252" t="s">
        <v>434</v>
      </c>
      <c r="D340" s="252" t="s">
        <v>335</v>
      </c>
      <c r="E340" s="252" t="s">
        <v>833</v>
      </c>
      <c r="F340" s="252">
        <v>34701</v>
      </c>
      <c r="G340" s="252" t="s">
        <v>2264</v>
      </c>
      <c r="H340" s="252" t="s">
        <v>834</v>
      </c>
      <c r="I340" s="252" t="s">
        <v>182</v>
      </c>
      <c r="J340" s="252" t="s">
        <v>805</v>
      </c>
      <c r="K340" s="252">
        <v>2013</v>
      </c>
      <c r="L340" s="252" t="s">
        <v>823</v>
      </c>
      <c r="M340" s="252" t="s">
        <v>823</v>
      </c>
    </row>
    <row r="341" spans="1:21">
      <c r="A341" s="252">
        <v>213653</v>
      </c>
      <c r="B341" s="252" t="s">
        <v>1047</v>
      </c>
      <c r="C341" s="252" t="s">
        <v>242</v>
      </c>
      <c r="D341" s="252" t="s">
        <v>1048</v>
      </c>
      <c r="E341" s="252" t="s">
        <v>833</v>
      </c>
      <c r="F341" s="252">
        <v>33792</v>
      </c>
      <c r="G341" s="252" t="s">
        <v>804</v>
      </c>
      <c r="H341" s="252" t="s">
        <v>834</v>
      </c>
      <c r="I341" s="252" t="s">
        <v>81</v>
      </c>
      <c r="J341" s="252" t="s">
        <v>2290</v>
      </c>
      <c r="K341" s="252">
        <v>2013</v>
      </c>
      <c r="L341" s="252" t="s">
        <v>804</v>
      </c>
      <c r="M341" s="252" t="s">
        <v>804</v>
      </c>
    </row>
    <row r="342" spans="1:21">
      <c r="A342" s="252">
        <v>212437</v>
      </c>
      <c r="B342" s="252" t="s">
        <v>1256</v>
      </c>
      <c r="C342" s="252" t="s">
        <v>218</v>
      </c>
      <c r="D342" s="252" t="s">
        <v>432</v>
      </c>
      <c r="E342" s="252" t="s">
        <v>833</v>
      </c>
      <c r="F342" s="252">
        <v>33626</v>
      </c>
      <c r="G342" s="252" t="s">
        <v>2026</v>
      </c>
      <c r="H342" s="252" t="s">
        <v>834</v>
      </c>
      <c r="I342" s="252" t="s">
        <v>81</v>
      </c>
      <c r="J342" s="252" t="s">
        <v>2290</v>
      </c>
      <c r="K342" s="252">
        <v>2010</v>
      </c>
      <c r="L342" s="252" t="s">
        <v>806</v>
      </c>
      <c r="M342" s="252" t="s">
        <v>806</v>
      </c>
    </row>
    <row r="343" spans="1:21">
      <c r="A343" s="252">
        <v>204444</v>
      </c>
      <c r="B343" s="252" t="s">
        <v>938</v>
      </c>
      <c r="C343" s="252" t="s">
        <v>208</v>
      </c>
      <c r="D343" s="252" t="s">
        <v>464</v>
      </c>
      <c r="E343" s="252" t="s">
        <v>833</v>
      </c>
      <c r="F343" s="252">
        <v>31493</v>
      </c>
      <c r="G343" s="252" t="s">
        <v>804</v>
      </c>
      <c r="H343" s="252" t="s">
        <v>834</v>
      </c>
      <c r="I343" s="252" t="s">
        <v>81</v>
      </c>
      <c r="J343" s="252" t="s">
        <v>805</v>
      </c>
      <c r="K343" s="252">
        <v>2004</v>
      </c>
      <c r="L343" s="252" t="s">
        <v>804</v>
      </c>
      <c r="M343" s="252" t="s">
        <v>804</v>
      </c>
    </row>
    <row r="344" spans="1:21">
      <c r="A344" s="252">
        <v>213654</v>
      </c>
      <c r="B344" s="252" t="s">
        <v>1648</v>
      </c>
      <c r="C344" s="252" t="s">
        <v>162</v>
      </c>
      <c r="D344" s="252" t="s">
        <v>483</v>
      </c>
      <c r="E344" s="252" t="s">
        <v>833</v>
      </c>
      <c r="F344" s="252">
        <v>35274</v>
      </c>
      <c r="G344" s="252" t="s">
        <v>804</v>
      </c>
      <c r="H344" s="252" t="s">
        <v>834</v>
      </c>
      <c r="I344" s="252" t="s">
        <v>182</v>
      </c>
      <c r="J344" s="252" t="s">
        <v>2290</v>
      </c>
      <c r="K344" s="252">
        <v>2014</v>
      </c>
      <c r="L344" s="252" t="s">
        <v>806</v>
      </c>
      <c r="M344" s="252" t="s">
        <v>819</v>
      </c>
    </row>
    <row r="345" spans="1:21">
      <c r="A345" s="252">
        <v>213655</v>
      </c>
      <c r="B345" s="252" t="s">
        <v>951</v>
      </c>
      <c r="C345" s="252" t="s">
        <v>86</v>
      </c>
      <c r="D345" s="252" t="s">
        <v>525</v>
      </c>
      <c r="E345" s="252" t="s">
        <v>833</v>
      </c>
      <c r="F345" s="252">
        <v>33298</v>
      </c>
      <c r="G345" s="252" t="s">
        <v>804</v>
      </c>
      <c r="H345" s="252" t="s">
        <v>834</v>
      </c>
      <c r="I345" s="252" t="s">
        <v>81</v>
      </c>
      <c r="J345" s="252" t="s">
        <v>2290</v>
      </c>
      <c r="K345" s="252">
        <v>2009</v>
      </c>
      <c r="L345" s="252" t="s">
        <v>804</v>
      </c>
      <c r="M345" s="252" t="s">
        <v>804</v>
      </c>
    </row>
    <row r="346" spans="1:21">
      <c r="A346" s="252">
        <v>212442</v>
      </c>
      <c r="B346" s="252" t="s">
        <v>634</v>
      </c>
      <c r="C346" s="252" t="s">
        <v>160</v>
      </c>
      <c r="D346" s="252" t="s">
        <v>446</v>
      </c>
      <c r="E346" s="252" t="s">
        <v>832</v>
      </c>
      <c r="F346" s="252">
        <v>35603</v>
      </c>
      <c r="G346" s="252" t="s">
        <v>804</v>
      </c>
      <c r="H346" s="252" t="s">
        <v>2284</v>
      </c>
      <c r="I346" s="252" t="s">
        <v>81</v>
      </c>
      <c r="J346" s="252" t="s">
        <v>2290</v>
      </c>
      <c r="K346" s="252">
        <v>2015</v>
      </c>
      <c r="L346" s="252" t="s">
        <v>2291</v>
      </c>
      <c r="M346" s="252" t="s">
        <v>783</v>
      </c>
    </row>
    <row r="347" spans="1:21">
      <c r="A347" s="252">
        <v>211659</v>
      </c>
      <c r="B347" s="252" t="s">
        <v>1308</v>
      </c>
      <c r="C347" s="252" t="s">
        <v>189</v>
      </c>
      <c r="D347" s="252" t="s">
        <v>408</v>
      </c>
      <c r="E347" s="252" t="s">
        <v>833</v>
      </c>
      <c r="F347" s="252">
        <v>35112</v>
      </c>
      <c r="G347" s="252" t="s">
        <v>1310</v>
      </c>
      <c r="H347" s="252" t="s">
        <v>834</v>
      </c>
      <c r="I347" s="252" t="s">
        <v>81</v>
      </c>
      <c r="J347" s="252" t="s">
        <v>2290</v>
      </c>
      <c r="K347" s="252">
        <v>2014</v>
      </c>
      <c r="L347" s="252" t="s">
        <v>806</v>
      </c>
      <c r="M347" s="252" t="s">
        <v>806</v>
      </c>
    </row>
    <row r="348" spans="1:21">
      <c r="A348" s="252">
        <v>213657</v>
      </c>
      <c r="B348" s="252" t="s">
        <v>1186</v>
      </c>
      <c r="C348" s="252" t="s">
        <v>978</v>
      </c>
      <c r="D348" s="252" t="s">
        <v>556</v>
      </c>
      <c r="E348" s="252" t="s">
        <v>833</v>
      </c>
      <c r="F348" s="252">
        <v>34476</v>
      </c>
      <c r="G348" s="252" t="s">
        <v>804</v>
      </c>
      <c r="H348" s="252" t="s">
        <v>834</v>
      </c>
      <c r="I348" s="252" t="s">
        <v>81</v>
      </c>
      <c r="J348" s="252" t="s">
        <v>2290</v>
      </c>
      <c r="K348" s="252">
        <v>2012</v>
      </c>
      <c r="L348" s="252" t="s">
        <v>804</v>
      </c>
      <c r="M348" s="252" t="s">
        <v>804</v>
      </c>
      <c r="S348" s="252">
        <v>987</v>
      </c>
      <c r="T348" s="252" t="s">
        <v>2339</v>
      </c>
      <c r="U348" s="252" t="s">
        <v>2340</v>
      </c>
    </row>
    <row r="349" spans="1:21">
      <c r="A349" s="252">
        <v>213658</v>
      </c>
      <c r="B349" s="252" t="s">
        <v>1185</v>
      </c>
      <c r="C349" s="252" t="s">
        <v>276</v>
      </c>
      <c r="D349" s="252" t="s">
        <v>419</v>
      </c>
      <c r="E349" s="252" t="s">
        <v>833</v>
      </c>
      <c r="F349" s="252">
        <v>36787</v>
      </c>
      <c r="G349" s="252" t="s">
        <v>2039</v>
      </c>
      <c r="H349" s="252" t="s">
        <v>834</v>
      </c>
      <c r="I349" s="252" t="s">
        <v>81</v>
      </c>
      <c r="K349" s="252">
        <v>2016</v>
      </c>
      <c r="L349" s="252" t="s">
        <v>2307</v>
      </c>
      <c r="M349" s="252" t="s">
        <v>804</v>
      </c>
    </row>
    <row r="350" spans="1:21">
      <c r="A350" s="252">
        <v>212444</v>
      </c>
      <c r="B350" s="252" t="s">
        <v>1698</v>
      </c>
      <c r="C350" s="252" t="s">
        <v>79</v>
      </c>
      <c r="D350" s="252" t="s">
        <v>408</v>
      </c>
      <c r="E350" s="252" t="s">
        <v>833</v>
      </c>
      <c r="F350" s="252">
        <v>35126</v>
      </c>
      <c r="G350" s="252" t="s">
        <v>2207</v>
      </c>
      <c r="H350" s="252" t="s">
        <v>834</v>
      </c>
      <c r="I350" s="252" t="s">
        <v>81</v>
      </c>
      <c r="J350" s="252" t="s">
        <v>805</v>
      </c>
      <c r="K350" s="252">
        <v>2014</v>
      </c>
      <c r="L350" s="252" t="s">
        <v>2323</v>
      </c>
      <c r="M350" s="252" t="s">
        <v>830</v>
      </c>
    </row>
    <row r="351" spans="1:21">
      <c r="A351" s="252">
        <v>213659</v>
      </c>
      <c r="B351" s="252" t="s">
        <v>895</v>
      </c>
      <c r="C351" s="252" t="s">
        <v>267</v>
      </c>
      <c r="D351" s="252" t="s">
        <v>425</v>
      </c>
      <c r="E351" s="252" t="s">
        <v>833</v>
      </c>
      <c r="F351" s="252">
        <v>35796</v>
      </c>
      <c r="G351" s="252" t="s">
        <v>804</v>
      </c>
      <c r="H351" s="252" t="s">
        <v>834</v>
      </c>
      <c r="I351" s="252" t="s">
        <v>182</v>
      </c>
      <c r="J351" s="252" t="s">
        <v>2290</v>
      </c>
      <c r="K351" s="252">
        <v>2015</v>
      </c>
      <c r="L351" s="252" t="s">
        <v>804</v>
      </c>
      <c r="M351" s="252" t="s">
        <v>804</v>
      </c>
    </row>
    <row r="352" spans="1:21">
      <c r="A352" s="252">
        <v>212445</v>
      </c>
      <c r="B352" s="252" t="s">
        <v>1154</v>
      </c>
      <c r="C352" s="252" t="s">
        <v>1155</v>
      </c>
      <c r="D352" s="252" t="s">
        <v>420</v>
      </c>
      <c r="E352" s="252" t="s">
        <v>833</v>
      </c>
      <c r="F352" s="252">
        <v>33843</v>
      </c>
      <c r="G352" s="252" t="s">
        <v>804</v>
      </c>
      <c r="H352" s="252" t="s">
        <v>834</v>
      </c>
      <c r="I352" s="252" t="s">
        <v>182</v>
      </c>
      <c r="J352" s="252" t="s">
        <v>805</v>
      </c>
      <c r="K352" s="252">
        <v>2013</v>
      </c>
      <c r="L352" s="252" t="s">
        <v>804</v>
      </c>
      <c r="M352" s="252" t="s">
        <v>804</v>
      </c>
    </row>
    <row r="353" spans="1:13">
      <c r="A353" s="252">
        <v>213664</v>
      </c>
      <c r="B353" s="252" t="s">
        <v>2004</v>
      </c>
      <c r="C353" s="252" t="s">
        <v>208</v>
      </c>
      <c r="D353" s="252" t="s">
        <v>408</v>
      </c>
      <c r="E353" s="252" t="s">
        <v>833</v>
      </c>
      <c r="F353" s="252">
        <v>34366</v>
      </c>
      <c r="G353" s="252" t="s">
        <v>2283</v>
      </c>
      <c r="H353" s="252" t="s">
        <v>834</v>
      </c>
      <c r="I353" s="252" t="s">
        <v>81</v>
      </c>
      <c r="J353" s="252" t="s">
        <v>805</v>
      </c>
      <c r="K353" s="252" t="s">
        <v>783</v>
      </c>
      <c r="M353" s="252" t="s">
        <v>804</v>
      </c>
    </row>
    <row r="354" spans="1:13">
      <c r="A354" s="252">
        <v>212448</v>
      </c>
      <c r="B354" s="252" t="s">
        <v>1392</v>
      </c>
      <c r="C354" s="252" t="s">
        <v>310</v>
      </c>
      <c r="D354" s="252" t="s">
        <v>625</v>
      </c>
      <c r="E354" s="252" t="s">
        <v>833</v>
      </c>
      <c r="F354" s="252">
        <v>35796</v>
      </c>
      <c r="G354" s="252" t="s">
        <v>2116</v>
      </c>
      <c r="H354" s="252" t="s">
        <v>834</v>
      </c>
      <c r="I354" s="252" t="s">
        <v>182</v>
      </c>
      <c r="J354" s="252" t="s">
        <v>2290</v>
      </c>
      <c r="K354" s="252">
        <v>2014</v>
      </c>
      <c r="L354" s="252" t="s">
        <v>2292</v>
      </c>
      <c r="M354" s="252" t="s">
        <v>806</v>
      </c>
    </row>
    <row r="355" spans="1:13">
      <c r="A355" s="252">
        <v>213669</v>
      </c>
      <c r="B355" s="252" t="s">
        <v>1375</v>
      </c>
      <c r="C355" s="252" t="s">
        <v>148</v>
      </c>
      <c r="D355" s="252" t="s">
        <v>511</v>
      </c>
      <c r="E355" s="252" t="s">
        <v>833</v>
      </c>
      <c r="F355" s="252">
        <v>34195</v>
      </c>
      <c r="G355" s="252" t="s">
        <v>804</v>
      </c>
      <c r="H355" s="252" t="s">
        <v>834</v>
      </c>
      <c r="I355" s="252" t="s">
        <v>81</v>
      </c>
      <c r="J355" s="252" t="s">
        <v>2290</v>
      </c>
      <c r="K355" s="252">
        <v>2014</v>
      </c>
      <c r="L355" s="252" t="s">
        <v>806</v>
      </c>
      <c r="M355" s="252" t="s">
        <v>806</v>
      </c>
    </row>
    <row r="356" spans="1:13">
      <c r="A356" s="252">
        <v>213670</v>
      </c>
      <c r="B356" s="252" t="s">
        <v>952</v>
      </c>
      <c r="C356" s="252" t="s">
        <v>157</v>
      </c>
      <c r="D356" s="252" t="s">
        <v>516</v>
      </c>
      <c r="E356" s="252" t="s">
        <v>833</v>
      </c>
      <c r="F356" s="252">
        <v>36099</v>
      </c>
      <c r="G356" s="252" t="s">
        <v>804</v>
      </c>
      <c r="H356" s="252" t="s">
        <v>834</v>
      </c>
      <c r="I356" s="252" t="s">
        <v>81</v>
      </c>
      <c r="J356" s="252" t="s">
        <v>2290</v>
      </c>
      <c r="K356" s="252">
        <v>2017</v>
      </c>
      <c r="L356" s="252" t="s">
        <v>806</v>
      </c>
      <c r="M356" s="252" t="s">
        <v>804</v>
      </c>
    </row>
    <row r="357" spans="1:13">
      <c r="A357" s="252">
        <v>214943</v>
      </c>
      <c r="B357" s="252" t="s">
        <v>882</v>
      </c>
      <c r="C357" s="252" t="s">
        <v>624</v>
      </c>
      <c r="D357" s="252" t="s">
        <v>883</v>
      </c>
      <c r="E357" s="252" t="s">
        <v>833</v>
      </c>
      <c r="F357" s="252">
        <v>32458</v>
      </c>
      <c r="G357" s="252" t="s">
        <v>2007</v>
      </c>
      <c r="H357" s="252" t="s">
        <v>2284</v>
      </c>
      <c r="I357" s="252" t="s">
        <v>182</v>
      </c>
      <c r="J357" s="252" t="s">
        <v>805</v>
      </c>
      <c r="K357" s="252">
        <v>2007</v>
      </c>
      <c r="L357" s="252" t="s">
        <v>806</v>
      </c>
      <c r="M357" s="252" t="s">
        <v>783</v>
      </c>
    </row>
    <row r="358" spans="1:13">
      <c r="A358" s="252">
        <v>209849</v>
      </c>
      <c r="B358" s="252" t="s">
        <v>1371</v>
      </c>
      <c r="C358" s="252" t="s">
        <v>127</v>
      </c>
      <c r="D358" s="252" t="s">
        <v>419</v>
      </c>
      <c r="E358" s="252" t="s">
        <v>833</v>
      </c>
      <c r="F358" s="252">
        <v>29731</v>
      </c>
      <c r="G358" s="252" t="s">
        <v>2101</v>
      </c>
      <c r="H358" s="252" t="s">
        <v>834</v>
      </c>
      <c r="I358" s="252" t="s">
        <v>81</v>
      </c>
      <c r="J358" s="252" t="s">
        <v>805</v>
      </c>
      <c r="K358" s="252">
        <v>1999</v>
      </c>
      <c r="L358" s="252" t="s">
        <v>2292</v>
      </c>
      <c r="M358" s="252" t="s">
        <v>806</v>
      </c>
    </row>
    <row r="359" spans="1:13">
      <c r="A359" s="252">
        <v>211668</v>
      </c>
      <c r="B359" s="252" t="s">
        <v>1188</v>
      </c>
      <c r="C359" s="252" t="s">
        <v>162</v>
      </c>
      <c r="D359" s="252" t="s">
        <v>584</v>
      </c>
      <c r="E359" s="252" t="s">
        <v>833</v>
      </c>
      <c r="F359" s="252">
        <v>35069</v>
      </c>
      <c r="G359" s="252" t="s">
        <v>804</v>
      </c>
      <c r="H359" s="252" t="s">
        <v>834</v>
      </c>
      <c r="I359" s="252" t="s">
        <v>81</v>
      </c>
      <c r="J359" s="252" t="s">
        <v>2290</v>
      </c>
      <c r="K359" s="252">
        <v>2016</v>
      </c>
      <c r="L359" s="252" t="s">
        <v>2291</v>
      </c>
      <c r="M359" s="252" t="s">
        <v>804</v>
      </c>
    </row>
    <row r="360" spans="1:13">
      <c r="A360" s="252">
        <v>212455</v>
      </c>
      <c r="B360" s="252" t="s">
        <v>1918</v>
      </c>
      <c r="C360" s="252" t="s">
        <v>79</v>
      </c>
      <c r="D360" s="252" t="s">
        <v>444</v>
      </c>
      <c r="E360" s="252" t="s">
        <v>833</v>
      </c>
      <c r="F360" s="252">
        <v>34520</v>
      </c>
      <c r="G360" s="252" t="s">
        <v>804</v>
      </c>
      <c r="H360" s="252" t="s">
        <v>834</v>
      </c>
      <c r="I360" s="252" t="s">
        <v>81</v>
      </c>
      <c r="J360" s="252" t="s">
        <v>2290</v>
      </c>
      <c r="K360" s="252">
        <v>2012</v>
      </c>
      <c r="L360" s="252" t="s">
        <v>824</v>
      </c>
      <c r="M360" s="252" t="s">
        <v>824</v>
      </c>
    </row>
    <row r="361" spans="1:13">
      <c r="A361" s="252">
        <v>212456</v>
      </c>
      <c r="B361" s="252" t="s">
        <v>1620</v>
      </c>
      <c r="C361" s="252" t="s">
        <v>201</v>
      </c>
      <c r="D361" s="252" t="s">
        <v>433</v>
      </c>
      <c r="E361" s="252" t="s">
        <v>833</v>
      </c>
      <c r="F361" s="252">
        <v>34514</v>
      </c>
      <c r="G361" s="252" t="s">
        <v>831</v>
      </c>
      <c r="H361" s="252" t="s">
        <v>834</v>
      </c>
      <c r="I361" s="252" t="s">
        <v>182</v>
      </c>
      <c r="J361" s="252" t="s">
        <v>2290</v>
      </c>
      <c r="K361" s="252">
        <v>2013</v>
      </c>
      <c r="L361" s="252" t="s">
        <v>816</v>
      </c>
      <c r="M361" s="252" t="s">
        <v>816</v>
      </c>
    </row>
    <row r="362" spans="1:13">
      <c r="A362" s="252">
        <v>213540</v>
      </c>
      <c r="B362" s="252" t="s">
        <v>968</v>
      </c>
      <c r="C362" s="252" t="s">
        <v>291</v>
      </c>
      <c r="D362" s="252" t="s">
        <v>589</v>
      </c>
      <c r="E362" s="252" t="s">
        <v>833</v>
      </c>
      <c r="F362" s="252">
        <v>36211</v>
      </c>
      <c r="G362" s="252" t="s">
        <v>804</v>
      </c>
      <c r="H362" s="252" t="s">
        <v>834</v>
      </c>
      <c r="I362" s="252" t="s">
        <v>81</v>
      </c>
      <c r="J362" s="252" t="s">
        <v>2290</v>
      </c>
      <c r="K362" s="252">
        <v>2016</v>
      </c>
      <c r="L362" s="252" t="s">
        <v>804</v>
      </c>
      <c r="M362" s="252" t="s">
        <v>804</v>
      </c>
    </row>
    <row r="363" spans="1:13">
      <c r="A363" s="252">
        <v>212457</v>
      </c>
      <c r="B363" s="252" t="s">
        <v>1160</v>
      </c>
      <c r="C363" s="252" t="s">
        <v>348</v>
      </c>
      <c r="D363" s="252" t="s">
        <v>560</v>
      </c>
      <c r="E363" s="252" t="s">
        <v>833</v>
      </c>
      <c r="F363" s="252">
        <v>34485</v>
      </c>
      <c r="G363" s="252" t="s">
        <v>804</v>
      </c>
      <c r="H363" s="252" t="s">
        <v>834</v>
      </c>
      <c r="I363" s="252" t="s">
        <v>81</v>
      </c>
      <c r="J363" s="252" t="s">
        <v>2290</v>
      </c>
      <c r="K363" s="252" t="s">
        <v>2312</v>
      </c>
      <c r="L363" s="252" t="s">
        <v>804</v>
      </c>
      <c r="M363" s="252" t="s">
        <v>804</v>
      </c>
    </row>
    <row r="364" spans="1:13">
      <c r="A364" s="252">
        <v>213544</v>
      </c>
      <c r="B364" s="252" t="s">
        <v>1902</v>
      </c>
      <c r="C364" s="252" t="s">
        <v>86</v>
      </c>
      <c r="D364" s="252" t="s">
        <v>420</v>
      </c>
      <c r="E364" s="252" t="s">
        <v>833</v>
      </c>
      <c r="F364" s="252">
        <v>36526</v>
      </c>
      <c r="G364" s="252" t="s">
        <v>2156</v>
      </c>
      <c r="H364" s="252" t="s">
        <v>834</v>
      </c>
      <c r="I364" s="252" t="s">
        <v>182</v>
      </c>
      <c r="J364" s="252" t="s">
        <v>805</v>
      </c>
      <c r="K364" s="252">
        <v>2017</v>
      </c>
      <c r="L364" s="252" t="s">
        <v>804</v>
      </c>
      <c r="M364" s="252" t="s">
        <v>824</v>
      </c>
    </row>
    <row r="365" spans="1:13">
      <c r="A365" s="252">
        <v>212459</v>
      </c>
      <c r="B365" s="252" t="s">
        <v>1789</v>
      </c>
      <c r="C365" s="252" t="s">
        <v>268</v>
      </c>
      <c r="D365" s="252" t="s">
        <v>398</v>
      </c>
      <c r="E365" s="252" t="s">
        <v>832</v>
      </c>
      <c r="F365" s="252">
        <v>35759</v>
      </c>
      <c r="G365" s="252" t="s">
        <v>213</v>
      </c>
      <c r="H365" s="252" t="s">
        <v>834</v>
      </c>
      <c r="I365" s="252" t="s">
        <v>81</v>
      </c>
      <c r="J365" s="252" t="s">
        <v>2290</v>
      </c>
      <c r="K365" s="252">
        <v>2016</v>
      </c>
      <c r="L365" s="252" t="s">
        <v>2296</v>
      </c>
      <c r="M365" s="252" t="s">
        <v>826</v>
      </c>
    </row>
    <row r="366" spans="1:13">
      <c r="A366" s="252">
        <v>210980</v>
      </c>
      <c r="B366" s="252" t="s">
        <v>1277</v>
      </c>
      <c r="C366" s="252" t="s">
        <v>207</v>
      </c>
      <c r="D366" s="252" t="s">
        <v>1278</v>
      </c>
      <c r="E366" s="252" t="s">
        <v>832</v>
      </c>
      <c r="F366" s="252">
        <v>35458</v>
      </c>
      <c r="G366" s="252" t="s">
        <v>2068</v>
      </c>
      <c r="H366" s="252" t="s">
        <v>834</v>
      </c>
      <c r="I366" s="252" t="s">
        <v>81</v>
      </c>
      <c r="J366" s="252" t="s">
        <v>2290</v>
      </c>
      <c r="K366" s="252">
        <v>2015</v>
      </c>
      <c r="L366" s="252" t="s">
        <v>804</v>
      </c>
      <c r="M366" s="252" t="s">
        <v>806</v>
      </c>
    </row>
    <row r="367" spans="1:13">
      <c r="A367" s="252">
        <v>212461</v>
      </c>
      <c r="B367" s="252" t="s">
        <v>1358</v>
      </c>
      <c r="C367" s="252" t="s">
        <v>198</v>
      </c>
      <c r="D367" s="252" t="s">
        <v>342</v>
      </c>
      <c r="E367" s="252" t="s">
        <v>832</v>
      </c>
      <c r="F367" s="252">
        <v>36170</v>
      </c>
      <c r="G367" s="252" t="s">
        <v>2099</v>
      </c>
      <c r="H367" s="252" t="s">
        <v>834</v>
      </c>
      <c r="I367" s="252" t="s">
        <v>81</v>
      </c>
      <c r="M367" s="252" t="s">
        <v>806</v>
      </c>
    </row>
    <row r="368" spans="1:13">
      <c r="A368" s="252">
        <v>213683</v>
      </c>
      <c r="B368" s="252" t="s">
        <v>1621</v>
      </c>
      <c r="C368" s="252" t="s">
        <v>114</v>
      </c>
      <c r="D368" s="252" t="s">
        <v>425</v>
      </c>
      <c r="E368" s="252" t="s">
        <v>833</v>
      </c>
      <c r="F368" s="252">
        <v>36169</v>
      </c>
      <c r="G368" s="252" t="s">
        <v>804</v>
      </c>
      <c r="H368" s="252" t="s">
        <v>834</v>
      </c>
      <c r="I368" s="252" t="s">
        <v>182</v>
      </c>
      <c r="J368" s="252" t="s">
        <v>2290</v>
      </c>
      <c r="K368" s="252">
        <v>2017</v>
      </c>
      <c r="L368" s="252" t="s">
        <v>804</v>
      </c>
      <c r="M368" s="252" t="s">
        <v>816</v>
      </c>
    </row>
    <row r="369" spans="1:13">
      <c r="A369" s="252">
        <v>211671</v>
      </c>
      <c r="B369" s="252" t="s">
        <v>971</v>
      </c>
      <c r="C369" s="252" t="s">
        <v>578</v>
      </c>
      <c r="D369" s="252" t="s">
        <v>534</v>
      </c>
      <c r="E369" s="252" t="s">
        <v>833</v>
      </c>
      <c r="F369" s="252">
        <v>35810</v>
      </c>
      <c r="G369" s="252" t="s">
        <v>804</v>
      </c>
      <c r="H369" s="252" t="s">
        <v>834</v>
      </c>
      <c r="I369" s="252" t="s">
        <v>81</v>
      </c>
      <c r="J369" s="252" t="s">
        <v>2290</v>
      </c>
      <c r="K369" s="252">
        <v>2016</v>
      </c>
      <c r="L369" s="252" t="s">
        <v>804</v>
      </c>
      <c r="M369" s="252" t="s">
        <v>804</v>
      </c>
    </row>
    <row r="370" spans="1:13">
      <c r="A370" s="252">
        <v>211672</v>
      </c>
      <c r="B370" s="252" t="s">
        <v>1327</v>
      </c>
      <c r="C370" s="252" t="s">
        <v>130</v>
      </c>
      <c r="D370" s="252" t="s">
        <v>558</v>
      </c>
      <c r="E370" s="252" t="s">
        <v>833</v>
      </c>
      <c r="F370" s="252">
        <v>34073</v>
      </c>
      <c r="G370" s="252" t="s">
        <v>2087</v>
      </c>
      <c r="H370" s="252" t="s">
        <v>834</v>
      </c>
      <c r="I370" s="252" t="s">
        <v>81</v>
      </c>
      <c r="J370" s="252" t="s">
        <v>805</v>
      </c>
      <c r="K370" s="252">
        <v>2011</v>
      </c>
      <c r="L370" s="252" t="s">
        <v>2292</v>
      </c>
      <c r="M370" s="252" t="s">
        <v>806</v>
      </c>
    </row>
    <row r="371" spans="1:13">
      <c r="A371" s="252">
        <v>212463</v>
      </c>
      <c r="B371" s="252" t="s">
        <v>1395</v>
      </c>
      <c r="C371" s="252" t="s">
        <v>89</v>
      </c>
      <c r="D371" s="252" t="s">
        <v>503</v>
      </c>
      <c r="E371" s="252" t="s">
        <v>833</v>
      </c>
      <c r="F371" s="252">
        <v>32291</v>
      </c>
      <c r="G371" s="252" t="s">
        <v>806</v>
      </c>
      <c r="H371" s="252" t="s">
        <v>834</v>
      </c>
      <c r="I371" s="252" t="s">
        <v>81</v>
      </c>
      <c r="J371" s="252" t="s">
        <v>2290</v>
      </c>
      <c r="K371" s="252">
        <v>2016</v>
      </c>
      <c r="L371" s="252" t="s">
        <v>806</v>
      </c>
      <c r="M371" s="252" t="s">
        <v>806</v>
      </c>
    </row>
    <row r="372" spans="1:13">
      <c r="A372" s="252">
        <v>214946</v>
      </c>
      <c r="B372" s="252" t="s">
        <v>1779</v>
      </c>
      <c r="C372" s="252" t="s">
        <v>188</v>
      </c>
      <c r="D372" s="252" t="s">
        <v>403</v>
      </c>
      <c r="E372" s="252" t="s">
        <v>833</v>
      </c>
      <c r="F372" s="252">
        <v>35803</v>
      </c>
      <c r="G372" s="252" t="s">
        <v>2044</v>
      </c>
      <c r="H372" s="252" t="s">
        <v>834</v>
      </c>
      <c r="I372" s="252" t="s">
        <v>182</v>
      </c>
      <c r="J372" s="252" t="s">
        <v>2290</v>
      </c>
      <c r="K372" s="252">
        <v>2015</v>
      </c>
      <c r="L372" s="252" t="s">
        <v>826</v>
      </c>
      <c r="M372" s="252" t="s">
        <v>826</v>
      </c>
    </row>
    <row r="373" spans="1:13">
      <c r="A373" s="252">
        <v>214947</v>
      </c>
      <c r="B373" s="252" t="s">
        <v>1692</v>
      </c>
      <c r="C373" s="252" t="s">
        <v>88</v>
      </c>
      <c r="D373" s="252" t="s">
        <v>529</v>
      </c>
      <c r="E373" s="252" t="s">
        <v>833</v>
      </c>
      <c r="F373" s="252">
        <v>33970</v>
      </c>
      <c r="G373" s="252" t="s">
        <v>2203</v>
      </c>
      <c r="H373" s="252" t="s">
        <v>834</v>
      </c>
      <c r="I373" s="252" t="s">
        <v>182</v>
      </c>
      <c r="J373" s="252" t="s">
        <v>805</v>
      </c>
      <c r="K373" s="252">
        <v>2011</v>
      </c>
      <c r="L373" s="252" t="s">
        <v>2203</v>
      </c>
      <c r="M373" s="252" t="s">
        <v>830</v>
      </c>
    </row>
    <row r="374" spans="1:13">
      <c r="A374" s="252">
        <v>211675</v>
      </c>
      <c r="B374" s="252" t="s">
        <v>1943</v>
      </c>
      <c r="C374" s="252" t="s">
        <v>282</v>
      </c>
      <c r="D374" s="252" t="s">
        <v>410</v>
      </c>
      <c r="E374" s="252" t="s">
        <v>833</v>
      </c>
      <c r="F374" s="252">
        <v>30554</v>
      </c>
      <c r="G374" s="252" t="s">
        <v>2114</v>
      </c>
      <c r="H374" s="252" t="s">
        <v>2284</v>
      </c>
      <c r="I374" s="252" t="s">
        <v>81</v>
      </c>
      <c r="J374" s="252" t="s">
        <v>2290</v>
      </c>
      <c r="K374" s="252">
        <v>2009</v>
      </c>
      <c r="L374" s="252" t="s">
        <v>2291</v>
      </c>
      <c r="M374" s="252" t="s">
        <v>783</v>
      </c>
    </row>
    <row r="375" spans="1:13">
      <c r="A375" s="252">
        <v>212464</v>
      </c>
      <c r="B375" s="252" t="s">
        <v>1681</v>
      </c>
      <c r="C375" s="252" t="s">
        <v>302</v>
      </c>
      <c r="D375" s="252" t="s">
        <v>486</v>
      </c>
      <c r="E375" s="252" t="s">
        <v>833</v>
      </c>
      <c r="F375" s="252">
        <v>35801</v>
      </c>
      <c r="G375" s="252" t="s">
        <v>830</v>
      </c>
      <c r="H375" s="252" t="s">
        <v>834</v>
      </c>
      <c r="I375" s="252" t="s">
        <v>81</v>
      </c>
      <c r="J375" s="252" t="s">
        <v>2290</v>
      </c>
      <c r="K375" s="252">
        <v>2016</v>
      </c>
      <c r="L375" s="252" t="s">
        <v>824</v>
      </c>
      <c r="M375" s="252" t="s">
        <v>830</v>
      </c>
    </row>
    <row r="376" spans="1:13">
      <c r="A376" s="252">
        <v>212468</v>
      </c>
      <c r="B376" s="252" t="s">
        <v>1625</v>
      </c>
      <c r="C376" s="252" t="s">
        <v>114</v>
      </c>
      <c r="D376" s="252" t="s">
        <v>1626</v>
      </c>
      <c r="E376" s="252" t="s">
        <v>833</v>
      </c>
      <c r="F376" s="252">
        <v>34337</v>
      </c>
      <c r="G376" s="252" t="s">
        <v>804</v>
      </c>
      <c r="H376" s="252" t="s">
        <v>834</v>
      </c>
      <c r="I376" s="252" t="s">
        <v>81</v>
      </c>
      <c r="J376" s="252" t="s">
        <v>2290</v>
      </c>
      <c r="K376" s="252">
        <v>2013</v>
      </c>
      <c r="L376" s="252" t="s">
        <v>804</v>
      </c>
      <c r="M376" s="252" t="s">
        <v>816</v>
      </c>
    </row>
    <row r="377" spans="1:13">
      <c r="A377" s="252">
        <v>213694</v>
      </c>
      <c r="B377" s="252" t="s">
        <v>1450</v>
      </c>
      <c r="C377" s="252" t="s">
        <v>111</v>
      </c>
      <c r="D377" s="252" t="s">
        <v>568</v>
      </c>
      <c r="E377" s="252" t="s">
        <v>833</v>
      </c>
      <c r="F377" s="252">
        <v>36302</v>
      </c>
      <c r="G377" s="252" t="s">
        <v>804</v>
      </c>
      <c r="H377" s="252" t="s">
        <v>834</v>
      </c>
      <c r="I377" s="252" t="s">
        <v>81</v>
      </c>
      <c r="J377" s="252" t="s">
        <v>2290</v>
      </c>
      <c r="K377" s="252">
        <v>2017</v>
      </c>
      <c r="L377" s="252" t="s">
        <v>806</v>
      </c>
      <c r="M377" s="252" t="s">
        <v>814</v>
      </c>
    </row>
    <row r="378" spans="1:13">
      <c r="A378" s="252">
        <v>213695</v>
      </c>
      <c r="B378" s="252" t="s">
        <v>1043</v>
      </c>
      <c r="C378" s="252" t="s">
        <v>144</v>
      </c>
      <c r="D378" s="252" t="s">
        <v>441</v>
      </c>
      <c r="E378" s="252" t="s">
        <v>833</v>
      </c>
      <c r="F378" s="252">
        <v>30888</v>
      </c>
      <c r="G378" s="252" t="s">
        <v>804</v>
      </c>
      <c r="H378" s="252" t="s">
        <v>834</v>
      </c>
      <c r="I378" s="252" t="s">
        <v>81</v>
      </c>
      <c r="J378" s="252" t="s">
        <v>2290</v>
      </c>
      <c r="K378" s="252">
        <v>2000</v>
      </c>
      <c r="L378" s="252" t="s">
        <v>804</v>
      </c>
      <c r="M378" s="252" t="s">
        <v>804</v>
      </c>
    </row>
    <row r="379" spans="1:13">
      <c r="A379" s="252">
        <v>212472</v>
      </c>
      <c r="B379" s="252" t="s">
        <v>713</v>
      </c>
      <c r="C379" s="252" t="s">
        <v>84</v>
      </c>
      <c r="D379" s="252" t="s">
        <v>518</v>
      </c>
      <c r="E379" s="252" t="s">
        <v>833</v>
      </c>
      <c r="F379" s="252">
        <v>33736</v>
      </c>
      <c r="G379" s="252" t="s">
        <v>2278</v>
      </c>
      <c r="H379" s="252" t="s">
        <v>2284</v>
      </c>
      <c r="I379" s="252" t="s">
        <v>81</v>
      </c>
      <c r="J379" s="252" t="s">
        <v>2290</v>
      </c>
      <c r="K379" s="252">
        <v>2011</v>
      </c>
      <c r="L379" s="252" t="s">
        <v>806</v>
      </c>
      <c r="M379" s="252" t="s">
        <v>783</v>
      </c>
    </row>
    <row r="380" spans="1:13">
      <c r="A380" s="252">
        <v>212473</v>
      </c>
      <c r="B380" s="252" t="s">
        <v>713</v>
      </c>
      <c r="C380" s="252" t="s">
        <v>280</v>
      </c>
      <c r="D380" s="252" t="s">
        <v>510</v>
      </c>
      <c r="E380" s="252" t="s">
        <v>833</v>
      </c>
      <c r="F380" s="252">
        <v>35732</v>
      </c>
      <c r="G380" s="252" t="s">
        <v>804</v>
      </c>
      <c r="H380" s="252" t="s">
        <v>834</v>
      </c>
      <c r="I380" s="252" t="s">
        <v>81</v>
      </c>
      <c r="J380" s="252" t="s">
        <v>2290</v>
      </c>
      <c r="K380" s="252">
        <v>2015</v>
      </c>
      <c r="L380" s="252" t="s">
        <v>824</v>
      </c>
      <c r="M380" s="252" t="s">
        <v>824</v>
      </c>
    </row>
    <row r="381" spans="1:13">
      <c r="A381" s="252">
        <v>212474</v>
      </c>
      <c r="B381" s="252" t="s">
        <v>1958</v>
      </c>
      <c r="C381" s="252" t="s">
        <v>164</v>
      </c>
      <c r="D381" s="252" t="s">
        <v>411</v>
      </c>
      <c r="E381" s="252" t="s">
        <v>833</v>
      </c>
      <c r="F381" s="252">
        <v>34989</v>
      </c>
      <c r="G381" s="252" t="s">
        <v>804</v>
      </c>
      <c r="H381" s="252" t="s">
        <v>2284</v>
      </c>
      <c r="I381" s="252" t="s">
        <v>81</v>
      </c>
      <c r="J381" s="252" t="s">
        <v>2290</v>
      </c>
      <c r="K381" s="252">
        <v>2013</v>
      </c>
      <c r="L381" s="252" t="s">
        <v>818</v>
      </c>
      <c r="M381" s="252" t="s">
        <v>783</v>
      </c>
    </row>
    <row r="382" spans="1:13">
      <c r="A382" s="252">
        <v>214955</v>
      </c>
      <c r="B382" s="252" t="s">
        <v>1005</v>
      </c>
      <c r="C382" s="252" t="s">
        <v>547</v>
      </c>
      <c r="D382" s="252" t="s">
        <v>438</v>
      </c>
      <c r="E382" s="252" t="s">
        <v>833</v>
      </c>
      <c r="F382" s="252">
        <v>31506</v>
      </c>
      <c r="G382" s="252" t="s">
        <v>804</v>
      </c>
      <c r="H382" s="252" t="s">
        <v>834</v>
      </c>
      <c r="I382" s="252" t="s">
        <v>182</v>
      </c>
      <c r="J382" s="252" t="s">
        <v>2290</v>
      </c>
      <c r="K382" s="252">
        <v>2003</v>
      </c>
      <c r="L382" s="252" t="s">
        <v>804</v>
      </c>
      <c r="M382" s="252" t="s">
        <v>804</v>
      </c>
    </row>
    <row r="383" spans="1:13">
      <c r="A383" s="252">
        <v>213715</v>
      </c>
      <c r="B383" s="252" t="s">
        <v>1216</v>
      </c>
      <c r="C383" s="252" t="s">
        <v>1215</v>
      </c>
      <c r="D383" s="252" t="s">
        <v>445</v>
      </c>
      <c r="E383" s="252" t="s">
        <v>833</v>
      </c>
      <c r="F383" s="252">
        <v>36062</v>
      </c>
      <c r="G383" s="252" t="s">
        <v>804</v>
      </c>
      <c r="H383" s="252" t="s">
        <v>834</v>
      </c>
      <c r="I383" s="252" t="s">
        <v>81</v>
      </c>
      <c r="J383" s="252" t="s">
        <v>2290</v>
      </c>
      <c r="K383" s="252">
        <v>2016</v>
      </c>
      <c r="L383" s="252" t="s">
        <v>806</v>
      </c>
      <c r="M383" s="252" t="s">
        <v>813</v>
      </c>
    </row>
    <row r="384" spans="1:13">
      <c r="A384" s="252">
        <v>211681</v>
      </c>
      <c r="B384" s="252" t="s">
        <v>1094</v>
      </c>
      <c r="C384" s="252" t="s">
        <v>288</v>
      </c>
      <c r="D384" s="252" t="s">
        <v>456</v>
      </c>
      <c r="E384" s="252" t="s">
        <v>833</v>
      </c>
      <c r="F384" s="252">
        <v>33239</v>
      </c>
      <c r="G384" s="252" t="s">
        <v>804</v>
      </c>
      <c r="H384" s="252" t="s">
        <v>834</v>
      </c>
      <c r="I384" s="252" t="s">
        <v>81</v>
      </c>
      <c r="J384" s="252" t="s">
        <v>2290</v>
      </c>
      <c r="K384" s="252">
        <v>2008</v>
      </c>
      <c r="L384" s="252" t="s">
        <v>804</v>
      </c>
      <c r="M384" s="252" t="s">
        <v>804</v>
      </c>
    </row>
    <row r="385" spans="1:13">
      <c r="A385" s="252">
        <v>213717</v>
      </c>
      <c r="B385" s="252" t="s">
        <v>998</v>
      </c>
      <c r="C385" s="252" t="s">
        <v>79</v>
      </c>
      <c r="D385" s="252" t="s">
        <v>432</v>
      </c>
      <c r="E385" s="252" t="s">
        <v>833</v>
      </c>
      <c r="F385" s="252">
        <v>35875</v>
      </c>
      <c r="G385" s="252" t="s">
        <v>804</v>
      </c>
      <c r="H385" s="252" t="s">
        <v>834</v>
      </c>
      <c r="I385" s="252" t="s">
        <v>81</v>
      </c>
      <c r="J385" s="252" t="s">
        <v>805</v>
      </c>
      <c r="K385" s="252">
        <v>2017</v>
      </c>
      <c r="L385" s="252" t="s">
        <v>804</v>
      </c>
      <c r="M385" s="252" t="s">
        <v>804</v>
      </c>
    </row>
    <row r="386" spans="1:13">
      <c r="A386" s="252">
        <v>214958</v>
      </c>
      <c r="B386" s="252" t="s">
        <v>1383</v>
      </c>
      <c r="C386" s="252" t="s">
        <v>1384</v>
      </c>
      <c r="D386" s="252" t="s">
        <v>444</v>
      </c>
      <c r="E386" s="252" t="s">
        <v>833</v>
      </c>
      <c r="F386" s="252">
        <v>35065</v>
      </c>
      <c r="G386" s="252" t="s">
        <v>2110</v>
      </c>
      <c r="H386" s="252" t="s">
        <v>834</v>
      </c>
      <c r="I386" s="252" t="s">
        <v>182</v>
      </c>
      <c r="J386" s="252" t="s">
        <v>2290</v>
      </c>
      <c r="K386" s="252">
        <v>2014</v>
      </c>
      <c r="L386" s="252" t="s">
        <v>806</v>
      </c>
      <c r="M386" s="252" t="s">
        <v>806</v>
      </c>
    </row>
    <row r="387" spans="1:13">
      <c r="A387" s="252">
        <v>209854</v>
      </c>
      <c r="B387" s="252" t="s">
        <v>1794</v>
      </c>
      <c r="C387" s="252" t="s">
        <v>121</v>
      </c>
      <c r="D387" s="252" t="s">
        <v>424</v>
      </c>
      <c r="E387" s="252" t="s">
        <v>832</v>
      </c>
      <c r="F387" s="252">
        <v>34384</v>
      </c>
      <c r="G387" s="252" t="s">
        <v>804</v>
      </c>
      <c r="H387" s="252" t="s">
        <v>834</v>
      </c>
      <c r="I387" s="252" t="s">
        <v>81</v>
      </c>
      <c r="J387" s="252" t="s">
        <v>2290</v>
      </c>
      <c r="K387" s="252">
        <v>2013</v>
      </c>
      <c r="L387" s="252" t="s">
        <v>826</v>
      </c>
      <c r="M387" s="252" t="s">
        <v>826</v>
      </c>
    </row>
    <row r="388" spans="1:13">
      <c r="A388" s="252">
        <v>212480</v>
      </c>
      <c r="B388" s="252" t="s">
        <v>1476</v>
      </c>
      <c r="C388" s="252" t="s">
        <v>133</v>
      </c>
      <c r="D388" s="252" t="s">
        <v>572</v>
      </c>
      <c r="E388" s="252" t="s">
        <v>832</v>
      </c>
      <c r="F388" s="252">
        <v>35811</v>
      </c>
      <c r="G388" s="252" t="s">
        <v>2127</v>
      </c>
      <c r="H388" s="252" t="s">
        <v>834</v>
      </c>
      <c r="I388" s="252" t="s">
        <v>81</v>
      </c>
      <c r="J388" s="252" t="s">
        <v>2290</v>
      </c>
      <c r="K388" s="252">
        <v>2016</v>
      </c>
      <c r="L388" s="252" t="s">
        <v>2292</v>
      </c>
      <c r="M388" s="252" t="s">
        <v>814</v>
      </c>
    </row>
    <row r="389" spans="1:13">
      <c r="A389" s="252">
        <v>213722</v>
      </c>
      <c r="B389" s="252" t="s">
        <v>948</v>
      </c>
      <c r="C389" s="252" t="s">
        <v>95</v>
      </c>
      <c r="D389" s="252" t="s">
        <v>548</v>
      </c>
      <c r="E389" s="252" t="s">
        <v>832</v>
      </c>
      <c r="F389" s="252">
        <v>35902</v>
      </c>
      <c r="G389" s="252" t="s">
        <v>804</v>
      </c>
      <c r="H389" s="252" t="s">
        <v>834</v>
      </c>
      <c r="I389" s="252" t="s">
        <v>81</v>
      </c>
      <c r="J389" s="252" t="s">
        <v>2290</v>
      </c>
      <c r="K389" s="252">
        <v>2016</v>
      </c>
      <c r="L389" s="252" t="s">
        <v>2291</v>
      </c>
      <c r="M389" s="252" t="s">
        <v>804</v>
      </c>
    </row>
    <row r="390" spans="1:13">
      <c r="A390" s="252">
        <v>214960</v>
      </c>
      <c r="B390" s="252" t="s">
        <v>1707</v>
      </c>
      <c r="C390" s="252" t="s">
        <v>155</v>
      </c>
      <c r="D390" s="252" t="s">
        <v>1708</v>
      </c>
      <c r="E390" s="252" t="s">
        <v>832</v>
      </c>
      <c r="F390" s="252">
        <v>35906</v>
      </c>
      <c r="G390" s="252" t="s">
        <v>818</v>
      </c>
      <c r="H390" s="252" t="s">
        <v>834</v>
      </c>
      <c r="I390" s="252" t="s">
        <v>182</v>
      </c>
      <c r="J390" s="252" t="s">
        <v>805</v>
      </c>
      <c r="K390" s="252">
        <v>2016</v>
      </c>
      <c r="L390" s="252" t="s">
        <v>818</v>
      </c>
      <c r="M390" s="252" t="s">
        <v>818</v>
      </c>
    </row>
    <row r="391" spans="1:13">
      <c r="A391" s="252">
        <v>213723</v>
      </c>
      <c r="B391" s="252" t="s">
        <v>1541</v>
      </c>
      <c r="C391" s="252" t="s">
        <v>300</v>
      </c>
      <c r="D391" s="252" t="s">
        <v>419</v>
      </c>
      <c r="E391" s="252" t="s">
        <v>832</v>
      </c>
      <c r="F391" s="252">
        <v>36161</v>
      </c>
      <c r="G391" s="252" t="s">
        <v>2153</v>
      </c>
      <c r="H391" s="252" t="s">
        <v>834</v>
      </c>
      <c r="I391" s="252" t="s">
        <v>81</v>
      </c>
      <c r="J391" s="252" t="s">
        <v>805</v>
      </c>
      <c r="K391" s="252">
        <v>2016</v>
      </c>
      <c r="L391" s="252" t="s">
        <v>804</v>
      </c>
      <c r="M391" s="252" t="s">
        <v>815</v>
      </c>
    </row>
    <row r="392" spans="1:13">
      <c r="A392" s="252">
        <v>214961</v>
      </c>
      <c r="B392" s="252" t="s">
        <v>1628</v>
      </c>
      <c r="C392" s="252" t="s">
        <v>88</v>
      </c>
      <c r="D392" s="252" t="s">
        <v>411</v>
      </c>
      <c r="E392" s="252" t="s">
        <v>832</v>
      </c>
      <c r="F392" s="252">
        <v>33107</v>
      </c>
      <c r="G392" s="252" t="s">
        <v>804</v>
      </c>
      <c r="H392" s="252" t="s">
        <v>834</v>
      </c>
      <c r="I392" s="252" t="s">
        <v>182</v>
      </c>
      <c r="J392" s="252" t="s">
        <v>2290</v>
      </c>
      <c r="K392" s="252">
        <v>2009</v>
      </c>
      <c r="L392" s="252" t="s">
        <v>804</v>
      </c>
      <c r="M392" s="252" t="s">
        <v>816</v>
      </c>
    </row>
    <row r="393" spans="1:13">
      <c r="A393" s="252">
        <v>214962</v>
      </c>
      <c r="B393" s="252" t="s">
        <v>1538</v>
      </c>
      <c r="C393" s="252" t="s">
        <v>112</v>
      </c>
      <c r="D393" s="252" t="s">
        <v>1539</v>
      </c>
      <c r="E393" s="252" t="s">
        <v>832</v>
      </c>
      <c r="F393" s="252">
        <v>36183</v>
      </c>
      <c r="G393" s="252" t="s">
        <v>2156</v>
      </c>
      <c r="H393" s="252" t="s">
        <v>834</v>
      </c>
      <c r="I393" s="252" t="s">
        <v>182</v>
      </c>
      <c r="J393" s="252" t="s">
        <v>805</v>
      </c>
      <c r="K393" s="252">
        <v>2016</v>
      </c>
      <c r="L393" s="252" t="s">
        <v>804</v>
      </c>
      <c r="M393" s="252" t="s">
        <v>815</v>
      </c>
    </row>
    <row r="394" spans="1:13">
      <c r="A394" s="252">
        <v>213726</v>
      </c>
      <c r="B394" s="252" t="s">
        <v>665</v>
      </c>
      <c r="C394" s="252" t="s">
        <v>175</v>
      </c>
      <c r="D394" s="252" t="s">
        <v>297</v>
      </c>
      <c r="E394" s="252" t="s">
        <v>833</v>
      </c>
      <c r="F394" s="252">
        <v>36526</v>
      </c>
      <c r="G394" s="252" t="s">
        <v>804</v>
      </c>
      <c r="H394" s="252" t="s">
        <v>834</v>
      </c>
      <c r="I394" s="252" t="s">
        <v>182</v>
      </c>
      <c r="J394" s="252" t="s">
        <v>2290</v>
      </c>
      <c r="K394" s="252">
        <v>2017</v>
      </c>
      <c r="L394" s="252" t="s">
        <v>824</v>
      </c>
      <c r="M394" s="252" t="s">
        <v>824</v>
      </c>
    </row>
    <row r="395" spans="1:13">
      <c r="A395" s="252">
        <v>214965</v>
      </c>
      <c r="B395" s="252" t="s">
        <v>1406</v>
      </c>
      <c r="C395" s="252" t="s">
        <v>1407</v>
      </c>
      <c r="D395" s="252" t="s">
        <v>776</v>
      </c>
      <c r="E395" s="252" t="s">
        <v>833</v>
      </c>
      <c r="F395" s="252">
        <v>33623</v>
      </c>
      <c r="G395" s="252" t="s">
        <v>2122</v>
      </c>
      <c r="H395" s="252" t="s">
        <v>834</v>
      </c>
      <c r="I395" s="252" t="s">
        <v>182</v>
      </c>
      <c r="J395" s="252" t="s">
        <v>2303</v>
      </c>
      <c r="K395" s="252">
        <v>2011</v>
      </c>
      <c r="L395" s="252" t="s">
        <v>806</v>
      </c>
      <c r="M395" s="252" t="s">
        <v>806</v>
      </c>
    </row>
    <row r="396" spans="1:13">
      <c r="A396" s="252">
        <v>213729</v>
      </c>
      <c r="B396" s="252" t="s">
        <v>1523</v>
      </c>
      <c r="C396" s="252" t="s">
        <v>114</v>
      </c>
      <c r="D396" s="252" t="s">
        <v>1524</v>
      </c>
      <c r="E396" s="252" t="s">
        <v>833</v>
      </c>
      <c r="F396" s="252">
        <v>33243</v>
      </c>
      <c r="G396" s="252" t="s">
        <v>2151</v>
      </c>
      <c r="H396" s="252" t="s">
        <v>834</v>
      </c>
      <c r="I396" s="252" t="s">
        <v>182</v>
      </c>
      <c r="J396" s="252" t="s">
        <v>2290</v>
      </c>
      <c r="K396" s="252">
        <v>2015</v>
      </c>
      <c r="L396" s="252" t="s">
        <v>815</v>
      </c>
      <c r="M396" s="252" t="s">
        <v>815</v>
      </c>
    </row>
    <row r="397" spans="1:13">
      <c r="A397" s="252">
        <v>214966</v>
      </c>
      <c r="B397" s="252" t="s">
        <v>1596</v>
      </c>
      <c r="C397" s="252" t="s">
        <v>219</v>
      </c>
      <c r="D397" s="252" t="s">
        <v>538</v>
      </c>
      <c r="E397" s="252" t="s">
        <v>833</v>
      </c>
      <c r="F397" s="252">
        <v>33251</v>
      </c>
      <c r="G397" s="252" t="s">
        <v>804</v>
      </c>
      <c r="H397" s="252" t="s">
        <v>834</v>
      </c>
      <c r="I397" s="252" t="s">
        <v>182</v>
      </c>
      <c r="J397" s="252" t="s">
        <v>2290</v>
      </c>
      <c r="K397" s="252">
        <v>2009</v>
      </c>
      <c r="L397" s="252" t="s">
        <v>2292</v>
      </c>
      <c r="M397" s="252" t="s">
        <v>816</v>
      </c>
    </row>
    <row r="398" spans="1:13">
      <c r="A398" s="252">
        <v>213733</v>
      </c>
      <c r="B398" s="252" t="s">
        <v>1762</v>
      </c>
      <c r="C398" s="252" t="s">
        <v>133</v>
      </c>
      <c r="D398" s="252" t="s">
        <v>420</v>
      </c>
      <c r="E398" s="252" t="s">
        <v>833</v>
      </c>
      <c r="F398" s="252">
        <v>36234</v>
      </c>
      <c r="G398" s="252" t="s">
        <v>804</v>
      </c>
      <c r="H398" s="252" t="s">
        <v>834</v>
      </c>
      <c r="I398" s="252" t="s">
        <v>182</v>
      </c>
      <c r="J398" s="252" t="s">
        <v>805</v>
      </c>
      <c r="K398" s="252">
        <v>2017</v>
      </c>
      <c r="L398" s="252" t="s">
        <v>818</v>
      </c>
      <c r="M398" s="252" t="s">
        <v>818</v>
      </c>
    </row>
    <row r="399" spans="1:13">
      <c r="A399" s="252">
        <v>213735</v>
      </c>
      <c r="B399" s="252" t="s">
        <v>1494</v>
      </c>
      <c r="C399" s="252" t="s">
        <v>121</v>
      </c>
      <c r="D399" s="252" t="s">
        <v>423</v>
      </c>
      <c r="E399" s="252" t="s">
        <v>833</v>
      </c>
      <c r="F399" s="252">
        <v>32882</v>
      </c>
      <c r="G399" s="252" t="s">
        <v>2141</v>
      </c>
      <c r="H399" s="252" t="s">
        <v>834</v>
      </c>
      <c r="I399" s="252" t="s">
        <v>182</v>
      </c>
      <c r="J399" s="252" t="s">
        <v>2290</v>
      </c>
      <c r="K399" s="252" t="s">
        <v>2294</v>
      </c>
      <c r="L399" s="252" t="s">
        <v>815</v>
      </c>
      <c r="M399" s="252" t="s">
        <v>815</v>
      </c>
    </row>
    <row r="400" spans="1:13">
      <c r="A400" s="252">
        <v>213736</v>
      </c>
      <c r="B400" s="252" t="s">
        <v>666</v>
      </c>
      <c r="C400" s="252" t="s">
        <v>84</v>
      </c>
      <c r="D400" s="252" t="s">
        <v>568</v>
      </c>
      <c r="E400" s="252" t="s">
        <v>833</v>
      </c>
      <c r="F400" s="252">
        <v>35645</v>
      </c>
      <c r="G400" s="252" t="s">
        <v>804</v>
      </c>
      <c r="H400" s="252" t="s">
        <v>834</v>
      </c>
      <c r="I400" s="252" t="s">
        <v>81</v>
      </c>
      <c r="J400" s="252" t="s">
        <v>805</v>
      </c>
      <c r="K400" s="252">
        <v>2017</v>
      </c>
      <c r="L400" s="252" t="s">
        <v>804</v>
      </c>
      <c r="M400" s="252" t="s">
        <v>818</v>
      </c>
    </row>
    <row r="401" spans="1:21">
      <c r="A401" s="252">
        <v>204692</v>
      </c>
      <c r="B401" s="252" t="s">
        <v>1585</v>
      </c>
      <c r="C401" s="252" t="s">
        <v>127</v>
      </c>
      <c r="D401" s="252" t="s">
        <v>395</v>
      </c>
      <c r="E401" s="252" t="s">
        <v>833</v>
      </c>
      <c r="F401" s="252">
        <v>31545</v>
      </c>
      <c r="G401" s="252" t="s">
        <v>2162</v>
      </c>
      <c r="H401" s="252" t="s">
        <v>834</v>
      </c>
      <c r="I401" s="252" t="s">
        <v>81</v>
      </c>
      <c r="J401" s="252" t="s">
        <v>805</v>
      </c>
      <c r="M401" s="252" t="s">
        <v>816</v>
      </c>
    </row>
    <row r="402" spans="1:21">
      <c r="A402" s="252">
        <v>211687</v>
      </c>
      <c r="B402" s="252" t="s">
        <v>1571</v>
      </c>
      <c r="C402" s="252" t="s">
        <v>88</v>
      </c>
      <c r="D402" s="252" t="s">
        <v>523</v>
      </c>
      <c r="E402" s="252" t="s">
        <v>833</v>
      </c>
      <c r="F402" s="252">
        <v>34031</v>
      </c>
      <c r="G402" s="252" t="s">
        <v>2124</v>
      </c>
      <c r="H402" s="252" t="s">
        <v>834</v>
      </c>
      <c r="I402" s="252" t="s">
        <v>81</v>
      </c>
      <c r="J402" s="252" t="s">
        <v>805</v>
      </c>
      <c r="K402" s="252">
        <v>2013</v>
      </c>
      <c r="L402" s="252" t="s">
        <v>804</v>
      </c>
      <c r="M402" s="252" t="s">
        <v>816</v>
      </c>
    </row>
    <row r="403" spans="1:21">
      <c r="A403" s="252">
        <v>213745</v>
      </c>
      <c r="B403" s="252" t="s">
        <v>1672</v>
      </c>
      <c r="C403" s="252" t="s">
        <v>86</v>
      </c>
      <c r="D403" s="252" t="s">
        <v>445</v>
      </c>
      <c r="E403" s="252" t="s">
        <v>833</v>
      </c>
      <c r="F403" s="252">
        <v>36163</v>
      </c>
      <c r="G403" s="252" t="s">
        <v>2202</v>
      </c>
      <c r="H403" s="252" t="s">
        <v>834</v>
      </c>
      <c r="I403" s="252" t="s">
        <v>182</v>
      </c>
      <c r="J403" s="252" t="s">
        <v>805</v>
      </c>
      <c r="K403" s="252">
        <v>2016</v>
      </c>
      <c r="L403" s="252" t="s">
        <v>2292</v>
      </c>
      <c r="M403" s="252" t="s">
        <v>829</v>
      </c>
    </row>
    <row r="404" spans="1:21">
      <c r="A404" s="252">
        <v>214971</v>
      </c>
      <c r="B404" s="252" t="s">
        <v>1416</v>
      </c>
      <c r="C404" s="252" t="s">
        <v>288</v>
      </c>
      <c r="D404" s="252" t="s">
        <v>459</v>
      </c>
      <c r="E404" s="252" t="s">
        <v>833</v>
      </c>
      <c r="F404" s="252">
        <v>35860</v>
      </c>
      <c r="G404" s="252" t="s">
        <v>2029</v>
      </c>
      <c r="H404" s="252" t="s">
        <v>834</v>
      </c>
      <c r="I404" s="252" t="s">
        <v>182</v>
      </c>
      <c r="J404" s="252" t="s">
        <v>2290</v>
      </c>
      <c r="K404" s="252">
        <v>2016</v>
      </c>
      <c r="L404" s="252" t="s">
        <v>2292</v>
      </c>
      <c r="M404" s="252" t="s">
        <v>806</v>
      </c>
    </row>
    <row r="405" spans="1:21">
      <c r="A405" s="252">
        <v>212491</v>
      </c>
      <c r="B405" s="252" t="s">
        <v>1022</v>
      </c>
      <c r="C405" s="252" t="s">
        <v>295</v>
      </c>
      <c r="D405" s="252" t="s">
        <v>396</v>
      </c>
      <c r="E405" s="252" t="s">
        <v>833</v>
      </c>
      <c r="F405" s="252">
        <v>35560</v>
      </c>
      <c r="G405" s="252" t="s">
        <v>804</v>
      </c>
      <c r="H405" s="252" t="s">
        <v>834</v>
      </c>
      <c r="I405" s="252" t="s">
        <v>81</v>
      </c>
      <c r="J405" s="252" t="s">
        <v>2290</v>
      </c>
      <c r="K405" s="252">
        <v>2016</v>
      </c>
      <c r="L405" s="252" t="s">
        <v>2291</v>
      </c>
      <c r="M405" s="252" t="s">
        <v>804</v>
      </c>
    </row>
    <row r="406" spans="1:21">
      <c r="A406" s="252">
        <v>213752</v>
      </c>
      <c r="B406" s="252" t="s">
        <v>1181</v>
      </c>
      <c r="C406" s="252" t="s">
        <v>738</v>
      </c>
      <c r="D406" s="252" t="s">
        <v>571</v>
      </c>
      <c r="E406" s="252" t="s">
        <v>833</v>
      </c>
      <c r="F406" s="252">
        <v>35217</v>
      </c>
      <c r="G406" s="252" t="s">
        <v>804</v>
      </c>
      <c r="H406" s="252" t="s">
        <v>834</v>
      </c>
      <c r="I406" s="252" t="s">
        <v>81</v>
      </c>
      <c r="J406" s="252" t="s">
        <v>2290</v>
      </c>
      <c r="K406" s="252">
        <v>2015</v>
      </c>
      <c r="L406" s="252" t="s">
        <v>804</v>
      </c>
      <c r="M406" s="252" t="s">
        <v>804</v>
      </c>
    </row>
    <row r="407" spans="1:21">
      <c r="A407" s="252">
        <v>211691</v>
      </c>
      <c r="B407" s="252" t="s">
        <v>1504</v>
      </c>
      <c r="C407" s="252" t="s">
        <v>133</v>
      </c>
      <c r="D407" s="252" t="s">
        <v>538</v>
      </c>
      <c r="E407" s="252" t="s">
        <v>833</v>
      </c>
      <c r="F407" s="252">
        <v>35014</v>
      </c>
      <c r="G407" s="252" t="s">
        <v>804</v>
      </c>
      <c r="H407" s="252" t="s">
        <v>834</v>
      </c>
      <c r="I407" s="252" t="s">
        <v>81</v>
      </c>
      <c r="J407" s="252" t="s">
        <v>2290</v>
      </c>
      <c r="K407" s="252">
        <v>2016</v>
      </c>
      <c r="L407" s="252" t="s">
        <v>815</v>
      </c>
      <c r="M407" s="252" t="s">
        <v>815</v>
      </c>
    </row>
    <row r="408" spans="1:21">
      <c r="A408" s="252">
        <v>215510</v>
      </c>
      <c r="B408" s="252" t="s">
        <v>773</v>
      </c>
      <c r="C408" s="252" t="s">
        <v>1324</v>
      </c>
      <c r="D408" s="252" t="s">
        <v>584</v>
      </c>
      <c r="E408" s="252" t="s">
        <v>833</v>
      </c>
      <c r="F408" s="252">
        <v>34792</v>
      </c>
      <c r="G408" s="252" t="s">
        <v>804</v>
      </c>
      <c r="H408" s="252" t="s">
        <v>834</v>
      </c>
      <c r="I408" s="252" t="s">
        <v>182</v>
      </c>
      <c r="J408" s="252" t="s">
        <v>2290</v>
      </c>
      <c r="K408" s="252">
        <v>2015</v>
      </c>
      <c r="L408" s="252" t="s">
        <v>806</v>
      </c>
      <c r="M408" s="252" t="s">
        <v>806</v>
      </c>
    </row>
    <row r="409" spans="1:21">
      <c r="A409" s="252">
        <v>212497</v>
      </c>
      <c r="B409" s="252" t="s">
        <v>1651</v>
      </c>
      <c r="C409" s="252" t="s">
        <v>1652</v>
      </c>
      <c r="D409" s="252" t="s">
        <v>410</v>
      </c>
      <c r="E409" s="252" t="s">
        <v>833</v>
      </c>
      <c r="F409" s="252">
        <v>35688</v>
      </c>
      <c r="G409" s="252" t="s">
        <v>804</v>
      </c>
      <c r="H409" s="252" t="s">
        <v>834</v>
      </c>
      <c r="I409" s="252" t="s">
        <v>81</v>
      </c>
      <c r="J409" s="252" t="s">
        <v>2290</v>
      </c>
      <c r="K409" s="252">
        <v>2016</v>
      </c>
      <c r="L409" s="252" t="s">
        <v>804</v>
      </c>
      <c r="M409" s="252" t="s">
        <v>829</v>
      </c>
    </row>
    <row r="410" spans="1:21">
      <c r="A410" s="252">
        <v>210379</v>
      </c>
      <c r="B410" s="252" t="s">
        <v>1535</v>
      </c>
      <c r="C410" s="252" t="s">
        <v>143</v>
      </c>
      <c r="D410" s="252" t="s">
        <v>407</v>
      </c>
      <c r="E410" s="252" t="s">
        <v>832</v>
      </c>
      <c r="F410" s="252">
        <v>29675</v>
      </c>
      <c r="G410" s="252" t="s">
        <v>2023</v>
      </c>
      <c r="H410" s="252" t="s">
        <v>834</v>
      </c>
      <c r="I410" s="252" t="s">
        <v>81</v>
      </c>
      <c r="J410" s="252" t="s">
        <v>2290</v>
      </c>
      <c r="M410" s="252" t="s">
        <v>815</v>
      </c>
    </row>
    <row r="411" spans="1:21">
      <c r="A411" s="252">
        <v>201459</v>
      </c>
      <c r="B411" s="252" t="s">
        <v>691</v>
      </c>
      <c r="C411" s="252" t="s">
        <v>79</v>
      </c>
      <c r="D411" s="252" t="s">
        <v>927</v>
      </c>
      <c r="E411" s="252" t="s">
        <v>832</v>
      </c>
      <c r="F411" s="252">
        <v>28240</v>
      </c>
      <c r="G411" s="252" t="s">
        <v>804</v>
      </c>
      <c r="H411" s="252" t="s">
        <v>834</v>
      </c>
      <c r="I411" s="252" t="s">
        <v>81</v>
      </c>
      <c r="J411" s="252" t="s">
        <v>805</v>
      </c>
      <c r="K411" s="252">
        <v>1995</v>
      </c>
      <c r="L411" s="252" t="s">
        <v>2291</v>
      </c>
      <c r="M411" s="252" t="s">
        <v>804</v>
      </c>
    </row>
    <row r="412" spans="1:21">
      <c r="A412" s="252">
        <v>211009</v>
      </c>
      <c r="B412" s="252" t="s">
        <v>708</v>
      </c>
      <c r="C412" s="252" t="s">
        <v>200</v>
      </c>
      <c r="D412" s="252" t="s">
        <v>647</v>
      </c>
      <c r="E412" s="252" t="s">
        <v>832</v>
      </c>
      <c r="F412" s="252">
        <v>35229</v>
      </c>
      <c r="G412" s="252" t="s">
        <v>2029</v>
      </c>
      <c r="H412" s="252" t="s">
        <v>2284</v>
      </c>
      <c r="I412" s="252" t="s">
        <v>81</v>
      </c>
      <c r="J412" s="252" t="s">
        <v>2290</v>
      </c>
      <c r="K412" s="252">
        <v>2014</v>
      </c>
      <c r="L412" s="252" t="s">
        <v>806</v>
      </c>
      <c r="M412" s="252" t="s">
        <v>783</v>
      </c>
    </row>
    <row r="413" spans="1:21">
      <c r="A413" s="252">
        <v>211706</v>
      </c>
      <c r="B413" s="252" t="s">
        <v>1145</v>
      </c>
      <c r="C413" s="252" t="s">
        <v>82</v>
      </c>
      <c r="D413" s="252" t="s">
        <v>1146</v>
      </c>
      <c r="E413" s="252" t="s">
        <v>832</v>
      </c>
      <c r="F413" s="252">
        <v>35406</v>
      </c>
      <c r="G413" s="252" t="s">
        <v>804</v>
      </c>
      <c r="H413" s="252" t="s">
        <v>834</v>
      </c>
      <c r="I413" s="252" t="s">
        <v>81</v>
      </c>
      <c r="M413" s="252" t="s">
        <v>804</v>
      </c>
      <c r="S413" s="252">
        <v>901</v>
      </c>
      <c r="T413" s="252">
        <v>43805</v>
      </c>
      <c r="U413" s="252">
        <v>7500</v>
      </c>
    </row>
    <row r="414" spans="1:21">
      <c r="A414" s="252">
        <v>212503</v>
      </c>
      <c r="B414" s="252" t="s">
        <v>981</v>
      </c>
      <c r="C414" s="252" t="s">
        <v>107</v>
      </c>
      <c r="D414" s="252" t="s">
        <v>636</v>
      </c>
      <c r="E414" s="252" t="s">
        <v>833</v>
      </c>
      <c r="F414" s="252">
        <v>35797</v>
      </c>
      <c r="G414" s="252" t="s">
        <v>804</v>
      </c>
      <c r="H414" s="252" t="s">
        <v>834</v>
      </c>
      <c r="I414" s="252" t="s">
        <v>182</v>
      </c>
      <c r="J414" s="252" t="s">
        <v>805</v>
      </c>
      <c r="K414" s="252">
        <v>2016</v>
      </c>
      <c r="L414" s="252" t="s">
        <v>2292</v>
      </c>
      <c r="M414" s="252" t="s">
        <v>804</v>
      </c>
    </row>
    <row r="415" spans="1:21">
      <c r="A415" s="252">
        <v>211708</v>
      </c>
      <c r="B415" s="252" t="s">
        <v>1549</v>
      </c>
      <c r="C415" s="252" t="s">
        <v>105</v>
      </c>
      <c r="D415" s="252" t="s">
        <v>610</v>
      </c>
      <c r="E415" s="252" t="s">
        <v>833</v>
      </c>
      <c r="F415" s="252">
        <v>33968</v>
      </c>
      <c r="G415" s="252" t="s">
        <v>814</v>
      </c>
      <c r="H415" s="252" t="s">
        <v>834</v>
      </c>
      <c r="I415" s="252" t="s">
        <v>182</v>
      </c>
      <c r="J415" s="252" t="s">
        <v>805</v>
      </c>
      <c r="K415" s="252">
        <v>2011</v>
      </c>
      <c r="L415" s="252" t="s">
        <v>804</v>
      </c>
      <c r="M415" s="252" t="s">
        <v>815</v>
      </c>
    </row>
    <row r="416" spans="1:21">
      <c r="A416" s="252">
        <v>214978</v>
      </c>
      <c r="B416" s="252" t="s">
        <v>1755</v>
      </c>
      <c r="C416" s="252" t="s">
        <v>171</v>
      </c>
      <c r="D416" s="252" t="s">
        <v>762</v>
      </c>
      <c r="E416" s="252" t="s">
        <v>833</v>
      </c>
      <c r="F416" s="252">
        <v>35065</v>
      </c>
      <c r="G416" s="252" t="s">
        <v>804</v>
      </c>
      <c r="H416" s="252" t="s">
        <v>834</v>
      </c>
      <c r="I416" s="252" t="s">
        <v>182</v>
      </c>
      <c r="J416" s="252" t="s">
        <v>2290</v>
      </c>
      <c r="K416" s="252">
        <v>2013</v>
      </c>
      <c r="L416" s="252" t="s">
        <v>2291</v>
      </c>
      <c r="M416" s="252" t="s">
        <v>818</v>
      </c>
    </row>
    <row r="417" spans="1:18">
      <c r="A417" s="252">
        <v>214979</v>
      </c>
      <c r="B417" s="252" t="s">
        <v>1213</v>
      </c>
      <c r="C417" s="252" t="s">
        <v>86</v>
      </c>
      <c r="D417" s="252" t="s">
        <v>459</v>
      </c>
      <c r="E417" s="252" t="s">
        <v>833</v>
      </c>
      <c r="F417" s="252">
        <v>34708</v>
      </c>
      <c r="G417" s="252" t="s">
        <v>804</v>
      </c>
      <c r="H417" s="252" t="s">
        <v>834</v>
      </c>
      <c r="I417" s="252" t="s">
        <v>182</v>
      </c>
      <c r="J417" s="252" t="s">
        <v>2290</v>
      </c>
      <c r="K417" s="252">
        <v>2012</v>
      </c>
      <c r="L417" s="252" t="s">
        <v>824</v>
      </c>
      <c r="M417" s="252" t="s">
        <v>813</v>
      </c>
    </row>
    <row r="418" spans="1:18">
      <c r="A418" s="252">
        <v>213768</v>
      </c>
      <c r="B418" s="252" t="s">
        <v>1389</v>
      </c>
      <c r="C418" s="252" t="s">
        <v>290</v>
      </c>
      <c r="D418" s="252" t="s">
        <v>1390</v>
      </c>
      <c r="E418" s="252" t="s">
        <v>833</v>
      </c>
      <c r="F418" s="252">
        <v>34703</v>
      </c>
      <c r="G418" s="252" t="s">
        <v>2116</v>
      </c>
      <c r="H418" s="252" t="s">
        <v>834</v>
      </c>
      <c r="I418" s="252" t="s">
        <v>81</v>
      </c>
      <c r="J418" s="252" t="s">
        <v>2290</v>
      </c>
      <c r="K418" s="252">
        <v>2016</v>
      </c>
      <c r="L418" s="252" t="s">
        <v>806</v>
      </c>
      <c r="M418" s="252" t="s">
        <v>806</v>
      </c>
    </row>
    <row r="419" spans="1:18">
      <c r="A419" s="252">
        <v>213769</v>
      </c>
      <c r="B419" s="252" t="s">
        <v>1298</v>
      </c>
      <c r="C419" s="252" t="s">
        <v>86</v>
      </c>
      <c r="D419" s="252" t="s">
        <v>444</v>
      </c>
      <c r="E419" s="252" t="s">
        <v>833</v>
      </c>
      <c r="F419" s="252">
        <v>33482</v>
      </c>
      <c r="G419" s="252" t="s">
        <v>2079</v>
      </c>
      <c r="H419" s="252" t="s">
        <v>834</v>
      </c>
      <c r="I419" s="252" t="s">
        <v>81</v>
      </c>
      <c r="J419" s="252" t="s">
        <v>2290</v>
      </c>
      <c r="K419" s="252">
        <v>2009</v>
      </c>
      <c r="L419" s="252" t="s">
        <v>2292</v>
      </c>
      <c r="M419" s="252" t="s">
        <v>806</v>
      </c>
    </row>
    <row r="420" spans="1:18">
      <c r="A420" s="252">
        <v>214983</v>
      </c>
      <c r="B420" s="252" t="s">
        <v>1894</v>
      </c>
      <c r="C420" s="252" t="s">
        <v>778</v>
      </c>
      <c r="D420" s="252" t="s">
        <v>479</v>
      </c>
      <c r="E420" s="252" t="s">
        <v>833</v>
      </c>
      <c r="F420" s="252">
        <v>35798</v>
      </c>
      <c r="G420" s="252" t="s">
        <v>804</v>
      </c>
      <c r="H420" s="252" t="s">
        <v>834</v>
      </c>
      <c r="I420" s="252" t="s">
        <v>182</v>
      </c>
      <c r="J420" s="252" t="s">
        <v>805</v>
      </c>
      <c r="K420" s="252">
        <v>2015</v>
      </c>
      <c r="L420" s="252" t="s">
        <v>804</v>
      </c>
      <c r="M420" s="252" t="s">
        <v>824</v>
      </c>
    </row>
    <row r="421" spans="1:18">
      <c r="A421" s="252">
        <v>213771</v>
      </c>
      <c r="B421" s="252" t="s">
        <v>1735</v>
      </c>
      <c r="C421" s="252" t="s">
        <v>88</v>
      </c>
      <c r="D421" s="252" t="s">
        <v>468</v>
      </c>
      <c r="E421" s="252" t="s">
        <v>833</v>
      </c>
      <c r="F421" s="252">
        <v>34829</v>
      </c>
      <c r="G421" s="252" t="s">
        <v>804</v>
      </c>
      <c r="H421" s="252" t="s">
        <v>834</v>
      </c>
      <c r="I421" s="252" t="s">
        <v>81</v>
      </c>
      <c r="J421" s="252" t="s">
        <v>2290</v>
      </c>
      <c r="K421" s="252">
        <v>2013</v>
      </c>
      <c r="L421" s="252" t="s">
        <v>818</v>
      </c>
      <c r="M421" s="252" t="s">
        <v>818</v>
      </c>
    </row>
    <row r="422" spans="1:18">
      <c r="A422" s="252">
        <v>213772</v>
      </c>
      <c r="B422" s="252" t="s">
        <v>1481</v>
      </c>
      <c r="C422" s="252" t="s">
        <v>94</v>
      </c>
      <c r="D422" s="252" t="s">
        <v>1482</v>
      </c>
      <c r="E422" s="252" t="s">
        <v>832</v>
      </c>
      <c r="F422" s="252">
        <v>27985</v>
      </c>
      <c r="G422" s="252" t="s">
        <v>2136</v>
      </c>
      <c r="H422" s="252" t="s">
        <v>834</v>
      </c>
      <c r="I422" s="252" t="s">
        <v>81</v>
      </c>
      <c r="J422" s="252" t="s">
        <v>805</v>
      </c>
      <c r="K422" s="252">
        <v>1995</v>
      </c>
      <c r="L422" s="252" t="s">
        <v>2136</v>
      </c>
      <c r="M422" s="252" t="s">
        <v>815</v>
      </c>
    </row>
    <row r="423" spans="1:18">
      <c r="A423" s="252">
        <v>212509</v>
      </c>
      <c r="B423" s="252" t="s">
        <v>1793</v>
      </c>
      <c r="C423" s="252" t="s">
        <v>206</v>
      </c>
      <c r="D423" s="252" t="s">
        <v>493</v>
      </c>
      <c r="E423" s="252" t="s">
        <v>832</v>
      </c>
      <c r="F423" s="252">
        <v>35643</v>
      </c>
      <c r="G423" s="252" t="s">
        <v>826</v>
      </c>
      <c r="H423" s="252" t="s">
        <v>834</v>
      </c>
      <c r="I423" s="252" t="s">
        <v>81</v>
      </c>
      <c r="J423" s="252" t="s">
        <v>2290</v>
      </c>
      <c r="K423" s="252">
        <v>2016</v>
      </c>
      <c r="L423" s="252" t="s">
        <v>826</v>
      </c>
      <c r="M423" s="252" t="s">
        <v>826</v>
      </c>
    </row>
    <row r="424" spans="1:18">
      <c r="A424" s="252">
        <v>213774</v>
      </c>
      <c r="B424" s="252" t="s">
        <v>1668</v>
      </c>
      <c r="C424" s="252" t="s">
        <v>1669</v>
      </c>
      <c r="D424" s="252" t="s">
        <v>398</v>
      </c>
      <c r="E424" s="252" t="s">
        <v>832</v>
      </c>
      <c r="F424" s="252">
        <v>35704</v>
      </c>
      <c r="G424" s="252" t="s">
        <v>2199</v>
      </c>
      <c r="H424" s="252" t="s">
        <v>834</v>
      </c>
      <c r="I424" s="252" t="s">
        <v>81</v>
      </c>
      <c r="J424" s="252" t="s">
        <v>805</v>
      </c>
      <c r="K424" s="252">
        <v>2014</v>
      </c>
      <c r="L424" s="252" t="s">
        <v>829</v>
      </c>
      <c r="M424" s="252" t="s">
        <v>829</v>
      </c>
    </row>
    <row r="425" spans="1:18">
      <c r="A425" s="252">
        <v>211014</v>
      </c>
      <c r="B425" s="252" t="s">
        <v>1679</v>
      </c>
      <c r="C425" s="252" t="s">
        <v>1680</v>
      </c>
      <c r="D425" s="252" t="s">
        <v>386</v>
      </c>
      <c r="E425" s="252" t="s">
        <v>832</v>
      </c>
      <c r="H425" s="252" t="s">
        <v>834</v>
      </c>
      <c r="I425" s="252" t="s">
        <v>81</v>
      </c>
      <c r="M425" s="252" t="s">
        <v>830</v>
      </c>
      <c r="Q425" s="252">
        <v>1239</v>
      </c>
      <c r="R425" s="252">
        <v>43808</v>
      </c>
    </row>
    <row r="426" spans="1:18">
      <c r="A426" s="252">
        <v>213777</v>
      </c>
      <c r="B426" s="252" t="s">
        <v>1463</v>
      </c>
      <c r="C426" s="252" t="s">
        <v>257</v>
      </c>
      <c r="D426" s="252" t="s">
        <v>401</v>
      </c>
      <c r="E426" s="252" t="s">
        <v>833</v>
      </c>
      <c r="F426" s="252">
        <v>35096</v>
      </c>
      <c r="G426" s="252" t="s">
        <v>814</v>
      </c>
      <c r="H426" s="252" t="s">
        <v>834</v>
      </c>
      <c r="I426" s="252" t="s">
        <v>182</v>
      </c>
      <c r="J426" s="252" t="s">
        <v>805</v>
      </c>
      <c r="K426" s="252" t="s">
        <v>783</v>
      </c>
      <c r="M426" s="252" t="s">
        <v>814</v>
      </c>
    </row>
    <row r="427" spans="1:18">
      <c r="A427" s="252">
        <v>204837</v>
      </c>
      <c r="B427" s="252" t="s">
        <v>1717</v>
      </c>
      <c r="C427" s="252" t="s">
        <v>615</v>
      </c>
      <c r="D427" s="252" t="s">
        <v>569</v>
      </c>
      <c r="E427" s="252" t="s">
        <v>833</v>
      </c>
      <c r="F427" s="252">
        <v>29222</v>
      </c>
      <c r="G427" s="252" t="s">
        <v>2212</v>
      </c>
      <c r="H427" s="252" t="s">
        <v>834</v>
      </c>
      <c r="I427" s="252" t="s">
        <v>81</v>
      </c>
      <c r="J427" s="252" t="s">
        <v>2290</v>
      </c>
      <c r="K427" s="252">
        <v>1997</v>
      </c>
      <c r="L427" s="252" t="s">
        <v>818</v>
      </c>
      <c r="M427" s="252" t="s">
        <v>818</v>
      </c>
    </row>
    <row r="428" spans="1:18">
      <c r="A428" s="252">
        <v>211712</v>
      </c>
      <c r="B428" s="252" t="s">
        <v>1387</v>
      </c>
      <c r="C428" s="252" t="s">
        <v>289</v>
      </c>
      <c r="D428" s="252" t="s">
        <v>704</v>
      </c>
      <c r="E428" s="252" t="s">
        <v>833</v>
      </c>
      <c r="F428" s="252">
        <v>35065</v>
      </c>
      <c r="G428" s="252" t="s">
        <v>2115</v>
      </c>
      <c r="H428" s="252" t="s">
        <v>834</v>
      </c>
      <c r="I428" s="252" t="s">
        <v>81</v>
      </c>
      <c r="J428" s="252" t="s">
        <v>2290</v>
      </c>
      <c r="K428" s="252">
        <v>2013</v>
      </c>
      <c r="L428" s="252" t="s">
        <v>806</v>
      </c>
      <c r="M428" s="252" t="s">
        <v>806</v>
      </c>
    </row>
    <row r="429" spans="1:18">
      <c r="A429" s="252">
        <v>211713</v>
      </c>
      <c r="B429" s="252" t="s">
        <v>1633</v>
      </c>
      <c r="C429" s="252" t="s">
        <v>86</v>
      </c>
      <c r="D429" s="252" t="s">
        <v>387</v>
      </c>
      <c r="E429" s="252" t="s">
        <v>832</v>
      </c>
      <c r="F429" s="252">
        <v>34335</v>
      </c>
      <c r="G429" s="252" t="s">
        <v>2128</v>
      </c>
      <c r="H429" s="252" t="s">
        <v>834</v>
      </c>
      <c r="I429" s="252" t="s">
        <v>182</v>
      </c>
      <c r="J429" s="252" t="s">
        <v>805</v>
      </c>
      <c r="L429" s="252" t="s">
        <v>813</v>
      </c>
      <c r="M429" s="252" t="s">
        <v>819</v>
      </c>
    </row>
    <row r="430" spans="1:18">
      <c r="A430" s="252">
        <v>213779</v>
      </c>
      <c r="B430" s="252" t="s">
        <v>1934</v>
      </c>
      <c r="C430" s="252" t="s">
        <v>152</v>
      </c>
      <c r="D430" s="252" t="s">
        <v>438</v>
      </c>
      <c r="E430" s="252" t="s">
        <v>833</v>
      </c>
      <c r="F430" s="252">
        <v>32509</v>
      </c>
      <c r="G430" s="252" t="s">
        <v>2277</v>
      </c>
      <c r="H430" s="252" t="s">
        <v>834</v>
      </c>
      <c r="I430" s="252" t="s">
        <v>81</v>
      </c>
      <c r="J430" s="252" t="s">
        <v>2290</v>
      </c>
      <c r="K430" s="252">
        <v>2007</v>
      </c>
      <c r="L430" s="252" t="s">
        <v>826</v>
      </c>
      <c r="M430" s="252" t="s">
        <v>824</v>
      </c>
    </row>
    <row r="431" spans="1:18">
      <c r="A431" s="252">
        <v>212513</v>
      </c>
      <c r="B431" s="252" t="s">
        <v>1378</v>
      </c>
      <c r="C431" s="252" t="s">
        <v>230</v>
      </c>
      <c r="D431" s="252" t="s">
        <v>435</v>
      </c>
      <c r="E431" s="252" t="s">
        <v>833</v>
      </c>
      <c r="F431" s="252">
        <v>34700</v>
      </c>
      <c r="G431" s="252" t="s">
        <v>2108</v>
      </c>
      <c r="H431" s="252" t="s">
        <v>834</v>
      </c>
      <c r="I431" s="252" t="s">
        <v>81</v>
      </c>
      <c r="J431" s="252" t="s">
        <v>2290</v>
      </c>
      <c r="K431" s="252">
        <v>2014</v>
      </c>
      <c r="L431" s="252" t="s">
        <v>2292</v>
      </c>
      <c r="M431" s="252" t="s">
        <v>806</v>
      </c>
    </row>
    <row r="432" spans="1:18">
      <c r="A432" s="252">
        <v>213780</v>
      </c>
      <c r="B432" s="252" t="s">
        <v>1994</v>
      </c>
      <c r="C432" s="252" t="s">
        <v>86</v>
      </c>
      <c r="D432" s="252" t="s">
        <v>486</v>
      </c>
      <c r="E432" s="252" t="s">
        <v>833</v>
      </c>
      <c r="F432" s="252">
        <v>35596</v>
      </c>
      <c r="G432" s="252" t="s">
        <v>804</v>
      </c>
      <c r="H432" s="252" t="s">
        <v>2284</v>
      </c>
      <c r="I432" s="252" t="s">
        <v>182</v>
      </c>
      <c r="J432" s="252" t="s">
        <v>805</v>
      </c>
      <c r="K432" s="252">
        <v>2017</v>
      </c>
      <c r="L432" s="252" t="s">
        <v>804</v>
      </c>
      <c r="M432" s="252" t="s">
        <v>783</v>
      </c>
    </row>
    <row r="433" spans="1:13">
      <c r="A433" s="252">
        <v>213782</v>
      </c>
      <c r="B433" s="252" t="s">
        <v>1353</v>
      </c>
      <c r="C433" s="252" t="s">
        <v>139</v>
      </c>
      <c r="D433" s="252" t="s">
        <v>660</v>
      </c>
      <c r="E433" s="252" t="s">
        <v>833</v>
      </c>
      <c r="F433" s="252">
        <v>34145</v>
      </c>
      <c r="G433" s="252" t="s">
        <v>2097</v>
      </c>
      <c r="H433" s="252" t="s">
        <v>834</v>
      </c>
      <c r="I433" s="252" t="s">
        <v>81</v>
      </c>
      <c r="J433" s="252" t="s">
        <v>2290</v>
      </c>
      <c r="K433" s="252">
        <v>2013</v>
      </c>
      <c r="L433" s="252" t="s">
        <v>806</v>
      </c>
      <c r="M433" s="252" t="s">
        <v>806</v>
      </c>
    </row>
    <row r="434" spans="1:13">
      <c r="A434" s="252">
        <v>213784</v>
      </c>
      <c r="B434" s="252" t="s">
        <v>1718</v>
      </c>
      <c r="C434" s="252" t="s">
        <v>86</v>
      </c>
      <c r="D434" s="252" t="s">
        <v>147</v>
      </c>
      <c r="E434" s="252" t="s">
        <v>833</v>
      </c>
      <c r="F434" s="252">
        <v>36220</v>
      </c>
      <c r="G434" s="252" t="s">
        <v>2077</v>
      </c>
      <c r="H434" s="252" t="s">
        <v>834</v>
      </c>
      <c r="I434" s="252" t="s">
        <v>81</v>
      </c>
      <c r="J434" s="252" t="s">
        <v>805</v>
      </c>
      <c r="K434" s="252">
        <v>2017</v>
      </c>
      <c r="L434" s="252" t="s">
        <v>804</v>
      </c>
      <c r="M434" s="252" t="s">
        <v>818</v>
      </c>
    </row>
    <row r="435" spans="1:13">
      <c r="A435" s="252">
        <v>211718</v>
      </c>
      <c r="B435" s="252" t="s">
        <v>1753</v>
      </c>
      <c r="C435" s="252" t="s">
        <v>167</v>
      </c>
      <c r="D435" s="252" t="s">
        <v>438</v>
      </c>
      <c r="E435" s="252" t="s">
        <v>832</v>
      </c>
      <c r="F435" s="252">
        <v>35099</v>
      </c>
      <c r="G435" s="252" t="s">
        <v>804</v>
      </c>
      <c r="H435" s="252" t="s">
        <v>834</v>
      </c>
      <c r="I435" s="252" t="s">
        <v>81</v>
      </c>
      <c r="J435" s="252" t="s">
        <v>805</v>
      </c>
      <c r="K435" s="252">
        <v>2014</v>
      </c>
      <c r="L435" s="252" t="s">
        <v>818</v>
      </c>
      <c r="M435" s="252" t="s">
        <v>818</v>
      </c>
    </row>
    <row r="436" spans="1:13">
      <c r="A436" s="252">
        <v>209446</v>
      </c>
      <c r="B436" s="252" t="s">
        <v>1290</v>
      </c>
      <c r="C436" s="252" t="s">
        <v>134</v>
      </c>
      <c r="D436" s="252" t="s">
        <v>388</v>
      </c>
      <c r="E436" s="252" t="s">
        <v>832</v>
      </c>
      <c r="F436" s="252">
        <v>31365</v>
      </c>
      <c r="G436" s="252" t="s">
        <v>804</v>
      </c>
      <c r="H436" s="252" t="s">
        <v>834</v>
      </c>
      <c r="I436" s="252" t="s">
        <v>81</v>
      </c>
      <c r="J436" s="252" t="s">
        <v>2290</v>
      </c>
      <c r="K436" s="252">
        <v>20032004</v>
      </c>
      <c r="L436" s="252" t="s">
        <v>2291</v>
      </c>
      <c r="M436" s="252" t="s">
        <v>806</v>
      </c>
    </row>
    <row r="437" spans="1:13">
      <c r="A437" s="252">
        <v>213787</v>
      </c>
      <c r="B437" s="252" t="s">
        <v>1241</v>
      </c>
      <c r="C437" s="252" t="s">
        <v>148</v>
      </c>
      <c r="D437" s="252" t="s">
        <v>618</v>
      </c>
      <c r="E437" s="252" t="s">
        <v>832</v>
      </c>
      <c r="F437" s="252">
        <v>33052</v>
      </c>
      <c r="G437" s="252" t="s">
        <v>806</v>
      </c>
      <c r="H437" s="252" t="s">
        <v>834</v>
      </c>
      <c r="I437" s="252" t="s">
        <v>182</v>
      </c>
      <c r="J437" s="252" t="s">
        <v>805</v>
      </c>
      <c r="K437" s="252">
        <v>2008</v>
      </c>
      <c r="L437" s="252" t="s">
        <v>806</v>
      </c>
      <c r="M437" s="252" t="s">
        <v>806</v>
      </c>
    </row>
    <row r="438" spans="1:13">
      <c r="A438" s="252">
        <v>214989</v>
      </c>
      <c r="B438" s="252" t="s">
        <v>1877</v>
      </c>
      <c r="C438" s="252" t="s">
        <v>303</v>
      </c>
      <c r="D438" s="252" t="s">
        <v>782</v>
      </c>
      <c r="E438" s="252" t="s">
        <v>833</v>
      </c>
      <c r="F438" s="252">
        <v>36013</v>
      </c>
      <c r="G438" s="252" t="s">
        <v>804</v>
      </c>
      <c r="H438" s="252" t="s">
        <v>834</v>
      </c>
      <c r="I438" s="252" t="s">
        <v>182</v>
      </c>
      <c r="J438" s="252" t="s">
        <v>805</v>
      </c>
      <c r="K438" s="252">
        <v>2016</v>
      </c>
      <c r="L438" s="252" t="s">
        <v>806</v>
      </c>
      <c r="M438" s="252" t="s">
        <v>823</v>
      </c>
    </row>
    <row r="439" spans="1:13">
      <c r="A439" s="252">
        <v>211722</v>
      </c>
      <c r="B439" s="252" t="s">
        <v>1183</v>
      </c>
      <c r="C439" s="252" t="s">
        <v>1184</v>
      </c>
      <c r="D439" s="252" t="s">
        <v>387</v>
      </c>
      <c r="E439" s="252" t="s">
        <v>833</v>
      </c>
      <c r="F439" s="252">
        <v>34713</v>
      </c>
      <c r="G439" s="252" t="s">
        <v>804</v>
      </c>
      <c r="H439" s="252" t="s">
        <v>834</v>
      </c>
      <c r="I439" s="252" t="s">
        <v>182</v>
      </c>
      <c r="J439" s="252" t="s">
        <v>2290</v>
      </c>
      <c r="K439" s="252" t="s">
        <v>2308</v>
      </c>
      <c r="L439" s="252" t="s">
        <v>804</v>
      </c>
      <c r="M439" s="252" t="s">
        <v>804</v>
      </c>
    </row>
    <row r="440" spans="1:13">
      <c r="A440" s="252">
        <v>213793</v>
      </c>
      <c r="B440" s="252" t="s">
        <v>1209</v>
      </c>
      <c r="C440" s="252" t="s">
        <v>93</v>
      </c>
      <c r="D440" s="252" t="s">
        <v>538</v>
      </c>
      <c r="E440" s="252" t="s">
        <v>833</v>
      </c>
      <c r="F440" s="252">
        <v>35864</v>
      </c>
      <c r="G440" s="252" t="s">
        <v>804</v>
      </c>
      <c r="H440" s="252" t="s">
        <v>834</v>
      </c>
      <c r="I440" s="252" t="s">
        <v>81</v>
      </c>
      <c r="J440" s="252" t="s">
        <v>2290</v>
      </c>
      <c r="K440" s="252">
        <v>2017</v>
      </c>
      <c r="L440" s="252" t="s">
        <v>804</v>
      </c>
      <c r="M440" s="252" t="s">
        <v>813</v>
      </c>
    </row>
    <row r="441" spans="1:13">
      <c r="A441" s="252">
        <v>213795</v>
      </c>
      <c r="B441" s="252" t="s">
        <v>1688</v>
      </c>
      <c r="C441" s="252" t="s">
        <v>149</v>
      </c>
      <c r="D441" s="252" t="s">
        <v>147</v>
      </c>
      <c r="E441" s="252" t="s">
        <v>833</v>
      </c>
      <c r="F441" s="252">
        <v>33239</v>
      </c>
      <c r="G441" s="252" t="s">
        <v>830</v>
      </c>
      <c r="H441" s="252" t="s">
        <v>834</v>
      </c>
      <c r="I441" s="252" t="s">
        <v>81</v>
      </c>
      <c r="J441" s="252" t="s">
        <v>2290</v>
      </c>
      <c r="K441" s="252">
        <v>2009</v>
      </c>
      <c r="L441" s="252" t="s">
        <v>830</v>
      </c>
      <c r="M441" s="252" t="s">
        <v>830</v>
      </c>
    </row>
    <row r="442" spans="1:13">
      <c r="A442" s="252">
        <v>213797</v>
      </c>
      <c r="B442" s="252" t="s">
        <v>934</v>
      </c>
      <c r="C442" s="252" t="s">
        <v>82</v>
      </c>
      <c r="D442" s="252" t="s">
        <v>596</v>
      </c>
      <c r="E442" s="252" t="s">
        <v>833</v>
      </c>
      <c r="F442" s="252">
        <v>36281</v>
      </c>
      <c r="G442" s="252" t="s">
        <v>804</v>
      </c>
      <c r="H442" s="252" t="s">
        <v>834</v>
      </c>
      <c r="I442" s="252" t="s">
        <v>182</v>
      </c>
      <c r="J442" s="252" t="s">
        <v>2290</v>
      </c>
      <c r="K442" s="252">
        <v>2017</v>
      </c>
      <c r="L442" s="252" t="s">
        <v>804</v>
      </c>
      <c r="M442" s="252" t="s">
        <v>804</v>
      </c>
    </row>
    <row r="443" spans="1:13">
      <c r="A443" s="252">
        <v>212524</v>
      </c>
      <c r="B443" s="252" t="s">
        <v>983</v>
      </c>
      <c r="C443" s="252" t="s">
        <v>132</v>
      </c>
      <c r="D443" s="252" t="s">
        <v>481</v>
      </c>
      <c r="E443" s="252" t="s">
        <v>832</v>
      </c>
      <c r="F443" s="252">
        <v>35246</v>
      </c>
      <c r="G443" s="252" t="s">
        <v>804</v>
      </c>
      <c r="H443" s="252" t="s">
        <v>834</v>
      </c>
      <c r="I443" s="252" t="s">
        <v>81</v>
      </c>
      <c r="J443" s="252" t="s">
        <v>2290</v>
      </c>
      <c r="K443" s="252">
        <v>2014</v>
      </c>
      <c r="L443" s="252" t="s">
        <v>2292</v>
      </c>
      <c r="M443" s="252" t="s">
        <v>806</v>
      </c>
    </row>
    <row r="444" spans="1:13">
      <c r="A444" s="252">
        <v>212525</v>
      </c>
      <c r="B444" s="252" t="s">
        <v>898</v>
      </c>
      <c r="C444" s="252" t="s">
        <v>224</v>
      </c>
      <c r="D444" s="252" t="s">
        <v>714</v>
      </c>
      <c r="E444" s="252" t="s">
        <v>832</v>
      </c>
      <c r="F444" s="252">
        <v>35431</v>
      </c>
      <c r="G444" s="252" t="s">
        <v>804</v>
      </c>
      <c r="H444" s="252" t="s">
        <v>834</v>
      </c>
      <c r="I444" s="252" t="s">
        <v>81</v>
      </c>
      <c r="J444" s="252" t="s">
        <v>2290</v>
      </c>
      <c r="K444" s="252">
        <v>2014</v>
      </c>
      <c r="L444" s="252" t="s">
        <v>804</v>
      </c>
      <c r="M444" s="252" t="s">
        <v>804</v>
      </c>
    </row>
    <row r="445" spans="1:13">
      <c r="A445" s="252">
        <v>213798</v>
      </c>
      <c r="B445" s="252" t="s">
        <v>1694</v>
      </c>
      <c r="C445" s="252" t="s">
        <v>86</v>
      </c>
      <c r="D445" s="252" t="s">
        <v>165</v>
      </c>
      <c r="E445" s="252" t="s">
        <v>833</v>
      </c>
      <c r="F445" s="252">
        <v>33367</v>
      </c>
      <c r="G445" s="252" t="s">
        <v>2206</v>
      </c>
      <c r="H445" s="252" t="s">
        <v>834</v>
      </c>
      <c r="I445" s="252" t="s">
        <v>81</v>
      </c>
      <c r="J445" s="252" t="s">
        <v>2290</v>
      </c>
      <c r="K445" s="252">
        <v>2009</v>
      </c>
      <c r="L445" s="252" t="s">
        <v>830</v>
      </c>
      <c r="M445" s="252" t="s">
        <v>830</v>
      </c>
    </row>
    <row r="446" spans="1:13">
      <c r="A446" s="252">
        <v>213799</v>
      </c>
      <c r="B446" s="252" t="s">
        <v>1013</v>
      </c>
      <c r="C446" s="252" t="s">
        <v>676</v>
      </c>
      <c r="D446" s="252" t="s">
        <v>459</v>
      </c>
      <c r="E446" s="252" t="s">
        <v>833</v>
      </c>
      <c r="F446" s="252">
        <v>35065</v>
      </c>
      <c r="G446" s="252" t="s">
        <v>804</v>
      </c>
      <c r="H446" s="252" t="s">
        <v>834</v>
      </c>
      <c r="I446" s="252" t="s">
        <v>81</v>
      </c>
      <c r="J446" s="252" t="s">
        <v>2290</v>
      </c>
      <c r="K446" s="252">
        <v>2014</v>
      </c>
      <c r="L446" s="252" t="s">
        <v>804</v>
      </c>
      <c r="M446" s="252" t="s">
        <v>804</v>
      </c>
    </row>
    <row r="447" spans="1:13">
      <c r="A447" s="252">
        <v>214991</v>
      </c>
      <c r="B447" s="252" t="s">
        <v>1438</v>
      </c>
      <c r="C447" s="252" t="s">
        <v>1439</v>
      </c>
      <c r="D447" s="252" t="s">
        <v>415</v>
      </c>
      <c r="E447" s="252" t="s">
        <v>833</v>
      </c>
      <c r="F447" s="252">
        <v>25593</v>
      </c>
      <c r="G447" s="252" t="s">
        <v>814</v>
      </c>
      <c r="H447" s="252" t="s">
        <v>834</v>
      </c>
      <c r="I447" s="252" t="s">
        <v>182</v>
      </c>
      <c r="J447" s="252" t="s">
        <v>805</v>
      </c>
      <c r="K447" s="252">
        <v>1989</v>
      </c>
      <c r="L447" s="252" t="s">
        <v>814</v>
      </c>
      <c r="M447" s="252" t="s">
        <v>814</v>
      </c>
    </row>
    <row r="448" spans="1:13">
      <c r="A448" s="252">
        <v>211027</v>
      </c>
      <c r="B448" s="252" t="s">
        <v>1093</v>
      </c>
      <c r="C448" s="252" t="s">
        <v>165</v>
      </c>
      <c r="D448" s="252" t="s">
        <v>387</v>
      </c>
      <c r="E448" s="252" t="s">
        <v>833</v>
      </c>
      <c r="F448" s="252">
        <v>35074</v>
      </c>
      <c r="G448" s="252" t="s">
        <v>804</v>
      </c>
      <c r="H448" s="252" t="s">
        <v>834</v>
      </c>
      <c r="I448" s="252" t="s">
        <v>81</v>
      </c>
      <c r="J448" s="252" t="s">
        <v>2290</v>
      </c>
      <c r="K448" s="252">
        <v>2013</v>
      </c>
      <c r="L448" s="252" t="s">
        <v>2292</v>
      </c>
      <c r="M448" s="252" t="s">
        <v>804</v>
      </c>
    </row>
    <row r="449" spans="1:13">
      <c r="A449" s="252">
        <v>213801</v>
      </c>
      <c r="B449" s="252" t="s">
        <v>1540</v>
      </c>
      <c r="C449" s="252" t="s">
        <v>133</v>
      </c>
      <c r="D449" s="252" t="s">
        <v>425</v>
      </c>
      <c r="E449" s="252" t="s">
        <v>833</v>
      </c>
      <c r="F449" s="252">
        <v>35070</v>
      </c>
      <c r="G449" s="252" t="s">
        <v>2157</v>
      </c>
      <c r="H449" s="252" t="s">
        <v>834</v>
      </c>
      <c r="I449" s="252" t="s">
        <v>81</v>
      </c>
      <c r="J449" s="252" t="s">
        <v>2290</v>
      </c>
      <c r="K449" s="252">
        <v>2014</v>
      </c>
      <c r="L449" s="252" t="s">
        <v>2136</v>
      </c>
      <c r="M449" s="252" t="s">
        <v>815</v>
      </c>
    </row>
    <row r="450" spans="1:13">
      <c r="A450" s="252">
        <v>213807</v>
      </c>
      <c r="B450" s="252" t="s">
        <v>1856</v>
      </c>
      <c r="C450" s="252" t="s">
        <v>218</v>
      </c>
      <c r="D450" s="252" t="s">
        <v>668</v>
      </c>
      <c r="E450" s="252" t="s">
        <v>833</v>
      </c>
      <c r="F450" s="252">
        <v>34700</v>
      </c>
      <c r="G450" s="252" t="s">
        <v>2029</v>
      </c>
      <c r="H450" s="252" t="s">
        <v>834</v>
      </c>
      <c r="I450" s="252" t="s">
        <v>81</v>
      </c>
      <c r="J450" s="252" t="s">
        <v>805</v>
      </c>
      <c r="K450" s="252">
        <v>2013</v>
      </c>
      <c r="L450" s="252" t="s">
        <v>2292</v>
      </c>
      <c r="M450" s="252" t="s">
        <v>823</v>
      </c>
    </row>
    <row r="451" spans="1:13">
      <c r="A451" s="252">
        <v>213809</v>
      </c>
      <c r="B451" s="252" t="s">
        <v>1528</v>
      </c>
      <c r="C451" s="252" t="s">
        <v>669</v>
      </c>
      <c r="D451" s="252" t="s">
        <v>530</v>
      </c>
      <c r="E451" s="252" t="s">
        <v>833</v>
      </c>
      <c r="F451" s="252">
        <v>28491</v>
      </c>
      <c r="G451" s="252" t="s">
        <v>2153</v>
      </c>
      <c r="H451" s="252" t="s">
        <v>834</v>
      </c>
      <c r="I451" s="252" t="s">
        <v>81</v>
      </c>
      <c r="J451" s="252" t="s">
        <v>2290</v>
      </c>
      <c r="K451" s="252">
        <v>2017</v>
      </c>
      <c r="L451" s="252" t="s">
        <v>804</v>
      </c>
      <c r="M451" s="252" t="s">
        <v>815</v>
      </c>
    </row>
    <row r="452" spans="1:13">
      <c r="A452" s="252">
        <v>210396</v>
      </c>
      <c r="B452" s="252" t="s">
        <v>1453</v>
      </c>
      <c r="C452" s="252" t="s">
        <v>97</v>
      </c>
      <c r="D452" s="252" t="s">
        <v>388</v>
      </c>
      <c r="E452" s="252" t="s">
        <v>833</v>
      </c>
      <c r="F452" s="252">
        <v>31149</v>
      </c>
      <c r="G452" s="252" t="s">
        <v>814</v>
      </c>
      <c r="H452" s="252" t="s">
        <v>834</v>
      </c>
      <c r="I452" s="252" t="s">
        <v>81</v>
      </c>
      <c r="J452" s="252" t="s">
        <v>2290</v>
      </c>
      <c r="K452" s="252">
        <v>2003</v>
      </c>
      <c r="L452" s="252" t="s">
        <v>814</v>
      </c>
      <c r="M452" s="252" t="s">
        <v>814</v>
      </c>
    </row>
    <row r="453" spans="1:13">
      <c r="A453" s="252">
        <v>214994</v>
      </c>
      <c r="B453" s="252" t="s">
        <v>1405</v>
      </c>
      <c r="C453" s="252" t="s">
        <v>214</v>
      </c>
      <c r="D453" s="252" t="s">
        <v>503</v>
      </c>
      <c r="E453" s="252" t="s">
        <v>833</v>
      </c>
      <c r="F453" s="252">
        <v>34714</v>
      </c>
      <c r="G453" s="252" t="s">
        <v>2121</v>
      </c>
      <c r="H453" s="252" t="s">
        <v>834</v>
      </c>
      <c r="I453" s="252" t="s">
        <v>182</v>
      </c>
      <c r="J453" s="252" t="s">
        <v>2290</v>
      </c>
      <c r="K453" s="252">
        <v>2012</v>
      </c>
      <c r="L453" s="252" t="s">
        <v>806</v>
      </c>
      <c r="M453" s="252" t="s">
        <v>806</v>
      </c>
    </row>
    <row r="454" spans="1:13">
      <c r="A454" s="252">
        <v>212533</v>
      </c>
      <c r="B454" s="252" t="s">
        <v>1859</v>
      </c>
      <c r="C454" s="252" t="s">
        <v>293</v>
      </c>
      <c r="D454" s="252" t="s">
        <v>459</v>
      </c>
      <c r="E454" s="252" t="s">
        <v>833</v>
      </c>
      <c r="F454" s="252">
        <v>31837</v>
      </c>
      <c r="G454" s="252" t="s">
        <v>2029</v>
      </c>
      <c r="H454" s="252" t="s">
        <v>834</v>
      </c>
      <c r="I454" s="252" t="s">
        <v>81</v>
      </c>
      <c r="J454" s="252" t="s">
        <v>2290</v>
      </c>
      <c r="K454" s="252">
        <v>2009</v>
      </c>
      <c r="L454" s="252" t="s">
        <v>2328</v>
      </c>
      <c r="M454" s="252" t="s">
        <v>823</v>
      </c>
    </row>
    <row r="455" spans="1:13">
      <c r="A455" s="252">
        <v>212534</v>
      </c>
      <c r="B455" s="252" t="s">
        <v>1631</v>
      </c>
      <c r="C455" s="252" t="s">
        <v>109</v>
      </c>
      <c r="D455" s="252" t="s">
        <v>387</v>
      </c>
      <c r="E455" s="252" t="s">
        <v>832</v>
      </c>
      <c r="F455" s="252">
        <v>32901</v>
      </c>
      <c r="G455" s="252" t="s">
        <v>2182</v>
      </c>
      <c r="H455" s="252" t="s">
        <v>834</v>
      </c>
      <c r="I455" s="252" t="s">
        <v>81</v>
      </c>
      <c r="J455" s="252" t="s">
        <v>805</v>
      </c>
      <c r="K455" s="252">
        <v>2007</v>
      </c>
      <c r="L455" s="252" t="s">
        <v>804</v>
      </c>
      <c r="M455" s="252" t="s">
        <v>819</v>
      </c>
    </row>
    <row r="456" spans="1:13">
      <c r="A456" s="252">
        <v>213816</v>
      </c>
      <c r="B456" s="252" t="s">
        <v>1879</v>
      </c>
      <c r="C456" s="252" t="s">
        <v>434</v>
      </c>
      <c r="D456" s="252" t="s">
        <v>403</v>
      </c>
      <c r="E456" s="252" t="s">
        <v>833</v>
      </c>
      <c r="F456" s="252">
        <v>35855</v>
      </c>
      <c r="G456" s="252" t="s">
        <v>2099</v>
      </c>
      <c r="H456" s="252" t="s">
        <v>834</v>
      </c>
      <c r="I456" s="252" t="s">
        <v>182</v>
      </c>
      <c r="J456" s="252" t="s">
        <v>805</v>
      </c>
      <c r="K456" s="252">
        <v>2016</v>
      </c>
      <c r="L456" s="252" t="s">
        <v>806</v>
      </c>
      <c r="M456" s="252" t="s">
        <v>823</v>
      </c>
    </row>
    <row r="457" spans="1:13">
      <c r="A457" s="252">
        <v>212537</v>
      </c>
      <c r="B457" s="252" t="s">
        <v>1212</v>
      </c>
      <c r="C457" s="252" t="s">
        <v>169</v>
      </c>
      <c r="D457" s="252" t="s">
        <v>421</v>
      </c>
      <c r="E457" s="252" t="s">
        <v>833</v>
      </c>
      <c r="F457" s="252">
        <v>35343</v>
      </c>
      <c r="G457" s="252" t="s">
        <v>804</v>
      </c>
      <c r="H457" s="252" t="s">
        <v>834</v>
      </c>
      <c r="I457" s="252" t="s">
        <v>81</v>
      </c>
      <c r="J457" s="252" t="s">
        <v>805</v>
      </c>
      <c r="K457" s="252">
        <v>2014</v>
      </c>
      <c r="L457" s="252" t="s">
        <v>806</v>
      </c>
      <c r="M457" s="252" t="s">
        <v>813</v>
      </c>
    </row>
    <row r="458" spans="1:13">
      <c r="A458" s="252">
        <v>213817</v>
      </c>
      <c r="B458" s="252" t="s">
        <v>1122</v>
      </c>
      <c r="C458" s="252" t="s">
        <v>148</v>
      </c>
      <c r="D458" s="252" t="s">
        <v>446</v>
      </c>
      <c r="E458" s="252" t="s">
        <v>833</v>
      </c>
      <c r="F458" s="252">
        <v>32897</v>
      </c>
      <c r="G458" s="252" t="s">
        <v>2036</v>
      </c>
      <c r="H458" s="252" t="s">
        <v>834</v>
      </c>
      <c r="I458" s="252" t="s">
        <v>81</v>
      </c>
      <c r="J458" s="252" t="s">
        <v>2290</v>
      </c>
      <c r="L458" s="252" t="s">
        <v>2081</v>
      </c>
      <c r="M458" s="252" t="s">
        <v>804</v>
      </c>
    </row>
    <row r="459" spans="1:13">
      <c r="A459" s="252">
        <v>213819</v>
      </c>
      <c r="B459" s="252" t="s">
        <v>1451</v>
      </c>
      <c r="C459" s="252" t="s">
        <v>109</v>
      </c>
      <c r="D459" s="252" t="s">
        <v>575</v>
      </c>
      <c r="E459" s="252" t="s">
        <v>833</v>
      </c>
      <c r="F459" s="252">
        <v>32951</v>
      </c>
      <c r="G459" s="252" t="s">
        <v>2129</v>
      </c>
      <c r="H459" s="252" t="s">
        <v>834</v>
      </c>
      <c r="I459" s="252" t="s">
        <v>81</v>
      </c>
      <c r="J459" s="252" t="s">
        <v>2290</v>
      </c>
      <c r="K459" s="252">
        <v>2012</v>
      </c>
      <c r="L459" s="252" t="s">
        <v>814</v>
      </c>
      <c r="M459" s="252" t="s">
        <v>814</v>
      </c>
    </row>
    <row r="460" spans="1:13">
      <c r="A460" s="252">
        <v>213821</v>
      </c>
      <c r="B460" s="252" t="s">
        <v>1817</v>
      </c>
      <c r="C460" s="252" t="s">
        <v>121</v>
      </c>
      <c r="D460" s="252" t="s">
        <v>670</v>
      </c>
      <c r="E460" s="252" t="s">
        <v>833</v>
      </c>
      <c r="F460" s="252">
        <v>36163</v>
      </c>
      <c r="G460" s="252" t="s">
        <v>2041</v>
      </c>
      <c r="H460" s="252" t="s">
        <v>834</v>
      </c>
      <c r="I460" s="252" t="s">
        <v>182</v>
      </c>
      <c r="J460" s="252" t="s">
        <v>2290</v>
      </c>
      <c r="K460" s="252">
        <v>2016</v>
      </c>
      <c r="L460" s="252" t="s">
        <v>2314</v>
      </c>
      <c r="M460" s="252" t="s">
        <v>823</v>
      </c>
    </row>
    <row r="461" spans="1:13">
      <c r="A461" s="252">
        <v>211448</v>
      </c>
      <c r="B461" s="252" t="s">
        <v>1653</v>
      </c>
      <c r="C461" s="252" t="s">
        <v>176</v>
      </c>
      <c r="D461" s="252" t="s">
        <v>1654</v>
      </c>
      <c r="E461" s="252" t="s">
        <v>833</v>
      </c>
      <c r="F461" s="252">
        <v>32509</v>
      </c>
      <c r="G461" s="252" t="s">
        <v>2194</v>
      </c>
      <c r="H461" s="252" t="s">
        <v>834</v>
      </c>
      <c r="I461" s="252" t="s">
        <v>81</v>
      </c>
      <c r="J461" s="252" t="s">
        <v>2290</v>
      </c>
      <c r="K461" s="252">
        <v>2007</v>
      </c>
      <c r="L461" s="252" t="s">
        <v>829</v>
      </c>
      <c r="M461" s="252" t="s">
        <v>829</v>
      </c>
    </row>
    <row r="462" spans="1:13">
      <c r="A462" s="252">
        <v>209899</v>
      </c>
      <c r="B462" s="252" t="s">
        <v>1462</v>
      </c>
      <c r="C462" s="252" t="s">
        <v>1461</v>
      </c>
      <c r="D462" s="252" t="s">
        <v>499</v>
      </c>
      <c r="E462" s="252" t="s">
        <v>832</v>
      </c>
      <c r="F462" s="252">
        <v>33106</v>
      </c>
      <c r="G462" s="252" t="s">
        <v>804</v>
      </c>
      <c r="H462" s="252" t="s">
        <v>834</v>
      </c>
      <c r="I462" s="252" t="s">
        <v>182</v>
      </c>
      <c r="J462" s="252" t="s">
        <v>805</v>
      </c>
      <c r="K462" s="252">
        <v>2008</v>
      </c>
      <c r="L462" s="252" t="s">
        <v>804</v>
      </c>
      <c r="M462" s="252" t="s">
        <v>814</v>
      </c>
    </row>
    <row r="463" spans="1:13">
      <c r="A463" s="252">
        <v>213823</v>
      </c>
      <c r="B463" s="252" t="s">
        <v>1851</v>
      </c>
      <c r="C463" s="252" t="s">
        <v>265</v>
      </c>
      <c r="D463" s="252" t="s">
        <v>569</v>
      </c>
      <c r="E463" s="252" t="s">
        <v>833</v>
      </c>
      <c r="F463" s="252">
        <v>33283</v>
      </c>
      <c r="G463" s="252" t="s">
        <v>2259</v>
      </c>
      <c r="H463" s="252" t="s">
        <v>834</v>
      </c>
      <c r="I463" s="252" t="s">
        <v>81</v>
      </c>
      <c r="J463" s="252" t="s">
        <v>2290</v>
      </c>
      <c r="K463" s="252">
        <v>2009</v>
      </c>
      <c r="L463" s="252" t="s">
        <v>806</v>
      </c>
      <c r="M463" s="252" t="s">
        <v>823</v>
      </c>
    </row>
    <row r="464" spans="1:13">
      <c r="A464" s="252">
        <v>214999</v>
      </c>
      <c r="B464" s="252" t="s">
        <v>1134</v>
      </c>
      <c r="C464" s="252" t="s">
        <v>261</v>
      </c>
      <c r="D464" s="252" t="s">
        <v>592</v>
      </c>
      <c r="E464" s="252" t="s">
        <v>833</v>
      </c>
      <c r="F464" s="252">
        <v>34819</v>
      </c>
      <c r="G464" s="252" t="s">
        <v>804</v>
      </c>
      <c r="H464" s="252" t="s">
        <v>834</v>
      </c>
      <c r="I464" s="252" t="s">
        <v>182</v>
      </c>
      <c r="J464" s="252" t="s">
        <v>805</v>
      </c>
      <c r="K464" s="252">
        <v>2013</v>
      </c>
      <c r="L464" s="252" t="s">
        <v>2291</v>
      </c>
      <c r="M464" s="252" t="s">
        <v>804</v>
      </c>
    </row>
    <row r="465" spans="1:21">
      <c r="A465" s="252">
        <v>211739</v>
      </c>
      <c r="B465" s="252" t="s">
        <v>1077</v>
      </c>
      <c r="C465" s="252" t="s">
        <v>266</v>
      </c>
      <c r="D465" s="252" t="s">
        <v>511</v>
      </c>
      <c r="E465" s="252" t="s">
        <v>833</v>
      </c>
      <c r="F465" s="252">
        <v>35805</v>
      </c>
      <c r="G465" s="252" t="s">
        <v>804</v>
      </c>
      <c r="H465" s="252" t="s">
        <v>834</v>
      </c>
      <c r="I465" s="252" t="s">
        <v>81</v>
      </c>
      <c r="J465" s="252" t="s">
        <v>2290</v>
      </c>
      <c r="K465" s="252">
        <v>2015</v>
      </c>
      <c r="L465" s="252" t="s">
        <v>804</v>
      </c>
      <c r="M465" s="252" t="s">
        <v>804</v>
      </c>
      <c r="S465" s="252">
        <v>929</v>
      </c>
      <c r="T465" s="252" t="s">
        <v>2331</v>
      </c>
      <c r="U465" s="252" t="s">
        <v>2332</v>
      </c>
    </row>
    <row r="466" spans="1:21">
      <c r="A466" s="252">
        <v>213826</v>
      </c>
      <c r="B466" s="252" t="s">
        <v>1838</v>
      </c>
      <c r="C466" s="252" t="s">
        <v>350</v>
      </c>
      <c r="D466" s="252" t="s">
        <v>517</v>
      </c>
      <c r="E466" s="252" t="s">
        <v>833</v>
      </c>
      <c r="F466" s="252">
        <v>34335</v>
      </c>
      <c r="G466" s="252" t="s">
        <v>2041</v>
      </c>
      <c r="H466" s="252" t="s">
        <v>834</v>
      </c>
      <c r="I466" s="252" t="s">
        <v>182</v>
      </c>
      <c r="J466" s="252" t="s">
        <v>2290</v>
      </c>
      <c r="K466" s="252">
        <v>2011</v>
      </c>
      <c r="L466" s="252" t="s">
        <v>2314</v>
      </c>
      <c r="M466" s="252" t="s">
        <v>823</v>
      </c>
    </row>
    <row r="467" spans="1:21">
      <c r="A467" s="252">
        <v>212550</v>
      </c>
      <c r="B467" s="252" t="s">
        <v>1701</v>
      </c>
      <c r="C467" s="252" t="s">
        <v>102</v>
      </c>
      <c r="D467" s="252" t="s">
        <v>1702</v>
      </c>
      <c r="E467" s="252" t="s">
        <v>833</v>
      </c>
      <c r="F467" s="252">
        <v>33244</v>
      </c>
      <c r="G467" s="252" t="s">
        <v>2049</v>
      </c>
      <c r="H467" s="252" t="s">
        <v>834</v>
      </c>
      <c r="I467" s="252" t="s">
        <v>81</v>
      </c>
      <c r="J467" s="252" t="s">
        <v>805</v>
      </c>
      <c r="K467" s="252">
        <v>2008</v>
      </c>
      <c r="L467" s="252" t="s">
        <v>804</v>
      </c>
      <c r="M467" s="252" t="s">
        <v>830</v>
      </c>
    </row>
    <row r="468" spans="1:21">
      <c r="A468" s="252">
        <v>212551</v>
      </c>
      <c r="B468" s="252" t="s">
        <v>926</v>
      </c>
      <c r="C468" s="252" t="s">
        <v>233</v>
      </c>
      <c r="D468" s="252" t="s">
        <v>655</v>
      </c>
      <c r="E468" s="252" t="s">
        <v>833</v>
      </c>
      <c r="F468" s="252">
        <v>35405</v>
      </c>
      <c r="G468" s="252" t="s">
        <v>804</v>
      </c>
      <c r="H468" s="252" t="s">
        <v>834</v>
      </c>
      <c r="I468" s="252" t="s">
        <v>81</v>
      </c>
      <c r="J468" s="252" t="s">
        <v>805</v>
      </c>
      <c r="K468" s="252">
        <v>2014</v>
      </c>
      <c r="L468" s="252" t="s">
        <v>804</v>
      </c>
      <c r="M468" s="252" t="s">
        <v>804</v>
      </c>
    </row>
    <row r="469" spans="1:21">
      <c r="A469" s="252">
        <v>213834</v>
      </c>
      <c r="B469" s="252" t="s">
        <v>1611</v>
      </c>
      <c r="C469" s="252" t="s">
        <v>294</v>
      </c>
      <c r="D469" s="252" t="s">
        <v>388</v>
      </c>
      <c r="E469" s="252" t="s">
        <v>833</v>
      </c>
      <c r="F469" s="252">
        <v>33133</v>
      </c>
      <c r="G469" s="252" t="s">
        <v>816</v>
      </c>
      <c r="H469" s="252" t="s">
        <v>834</v>
      </c>
      <c r="I469" s="252" t="s">
        <v>182</v>
      </c>
      <c r="J469" s="252" t="s">
        <v>2290</v>
      </c>
      <c r="L469" s="252" t="s">
        <v>816</v>
      </c>
      <c r="M469" s="252" t="s">
        <v>816</v>
      </c>
    </row>
    <row r="470" spans="1:21">
      <c r="A470" s="252">
        <v>213835</v>
      </c>
      <c r="B470" s="252" t="s">
        <v>1842</v>
      </c>
      <c r="C470" s="252" t="s">
        <v>113</v>
      </c>
      <c r="D470" s="252" t="s">
        <v>459</v>
      </c>
      <c r="E470" s="252" t="s">
        <v>832</v>
      </c>
      <c r="F470" s="252">
        <v>36015</v>
      </c>
      <c r="G470" s="252" t="s">
        <v>823</v>
      </c>
      <c r="H470" s="252" t="s">
        <v>834</v>
      </c>
      <c r="I470" s="252" t="s">
        <v>182</v>
      </c>
      <c r="J470" s="252" t="s">
        <v>2290</v>
      </c>
      <c r="K470" s="252">
        <v>2016</v>
      </c>
      <c r="L470" s="252" t="s">
        <v>823</v>
      </c>
      <c r="M470" s="252" t="s">
        <v>823</v>
      </c>
    </row>
    <row r="471" spans="1:21">
      <c r="A471" s="252">
        <v>213836</v>
      </c>
      <c r="B471" s="252" t="s">
        <v>1791</v>
      </c>
      <c r="C471" s="252" t="s">
        <v>87</v>
      </c>
      <c r="D471" s="252" t="s">
        <v>335</v>
      </c>
      <c r="E471" s="252" t="s">
        <v>832</v>
      </c>
      <c r="F471" s="252">
        <v>35146</v>
      </c>
      <c r="G471" s="252" t="s">
        <v>2244</v>
      </c>
      <c r="H471" s="252" t="s">
        <v>834</v>
      </c>
      <c r="I471" s="252" t="s">
        <v>81</v>
      </c>
      <c r="J471" s="252" t="s">
        <v>805</v>
      </c>
      <c r="K471" s="252">
        <v>2014</v>
      </c>
      <c r="L471" s="252" t="s">
        <v>2297</v>
      </c>
      <c r="M471" s="252" t="s">
        <v>826</v>
      </c>
    </row>
    <row r="472" spans="1:21">
      <c r="A472" s="252">
        <v>205099</v>
      </c>
      <c r="B472" s="252" t="s">
        <v>1210</v>
      </c>
      <c r="C472" s="252" t="s">
        <v>133</v>
      </c>
      <c r="D472" s="252" t="s">
        <v>694</v>
      </c>
      <c r="E472" s="252" t="s">
        <v>832</v>
      </c>
      <c r="F472" s="252">
        <v>30043</v>
      </c>
      <c r="G472" s="252" t="s">
        <v>2048</v>
      </c>
      <c r="H472" s="252" t="s">
        <v>834</v>
      </c>
      <c r="I472" s="252" t="s">
        <v>81</v>
      </c>
      <c r="J472" s="252" t="s">
        <v>2290</v>
      </c>
      <c r="K472" s="252">
        <v>2000</v>
      </c>
      <c r="L472" s="252" t="s">
        <v>813</v>
      </c>
      <c r="M472" s="252" t="s">
        <v>813</v>
      </c>
    </row>
    <row r="473" spans="1:21">
      <c r="A473" s="252">
        <v>213840</v>
      </c>
      <c r="B473" s="252" t="s">
        <v>1190</v>
      </c>
      <c r="C473" s="252" t="s">
        <v>189</v>
      </c>
      <c r="D473" s="252" t="s">
        <v>418</v>
      </c>
      <c r="E473" s="252" t="s">
        <v>833</v>
      </c>
      <c r="F473" s="252">
        <v>36546</v>
      </c>
      <c r="G473" s="252" t="s">
        <v>804</v>
      </c>
      <c r="H473" s="252" t="s">
        <v>834</v>
      </c>
      <c r="I473" s="252" t="s">
        <v>81</v>
      </c>
      <c r="J473" s="252" t="s">
        <v>2290</v>
      </c>
      <c r="K473" s="252">
        <v>2017</v>
      </c>
      <c r="L473" s="252" t="s">
        <v>804</v>
      </c>
      <c r="M473" s="252" t="s">
        <v>804</v>
      </c>
    </row>
    <row r="474" spans="1:21">
      <c r="A474" s="252">
        <v>212553</v>
      </c>
      <c r="B474" s="252" t="s">
        <v>1536</v>
      </c>
      <c r="C474" s="252" t="s">
        <v>105</v>
      </c>
      <c r="D474" s="252" t="s">
        <v>416</v>
      </c>
      <c r="E474" s="252" t="s">
        <v>833</v>
      </c>
      <c r="F474" s="252">
        <v>35960</v>
      </c>
      <c r="G474" s="252" t="s">
        <v>804</v>
      </c>
      <c r="H474" s="252" t="s">
        <v>834</v>
      </c>
      <c r="I474" s="252" t="s">
        <v>81</v>
      </c>
      <c r="J474" s="252" t="s">
        <v>805</v>
      </c>
      <c r="K474" s="252">
        <v>2016</v>
      </c>
      <c r="L474" s="252" t="s">
        <v>804</v>
      </c>
      <c r="M474" s="252" t="s">
        <v>815</v>
      </c>
    </row>
    <row r="475" spans="1:21">
      <c r="A475" s="252">
        <v>212554</v>
      </c>
      <c r="B475" s="252" t="s">
        <v>1884</v>
      </c>
      <c r="C475" s="252" t="s">
        <v>80</v>
      </c>
      <c r="D475" s="252" t="s">
        <v>695</v>
      </c>
      <c r="E475" s="252" t="s">
        <v>833</v>
      </c>
      <c r="F475" s="252">
        <v>35560</v>
      </c>
      <c r="G475" s="252" t="s">
        <v>2271</v>
      </c>
      <c r="H475" s="252" t="s">
        <v>834</v>
      </c>
      <c r="I475" s="252" t="s">
        <v>81</v>
      </c>
      <c r="J475" s="252" t="s">
        <v>805</v>
      </c>
      <c r="K475" s="252">
        <v>2014</v>
      </c>
      <c r="L475" s="252" t="s">
        <v>2292</v>
      </c>
      <c r="M475" s="252" t="s">
        <v>823</v>
      </c>
    </row>
    <row r="476" spans="1:21">
      <c r="A476" s="252">
        <v>212555</v>
      </c>
      <c r="B476" s="252" t="s">
        <v>1248</v>
      </c>
      <c r="C476" s="252" t="s">
        <v>86</v>
      </c>
      <c r="D476" s="252" t="s">
        <v>579</v>
      </c>
      <c r="E476" s="252" t="s">
        <v>833</v>
      </c>
      <c r="F476" s="252">
        <v>36185</v>
      </c>
      <c r="G476" s="252" t="s">
        <v>804</v>
      </c>
      <c r="H476" s="252" t="s">
        <v>834</v>
      </c>
      <c r="I476" s="252" t="s">
        <v>182</v>
      </c>
      <c r="J476" s="252" t="s">
        <v>2290</v>
      </c>
      <c r="K476" s="252">
        <v>2016</v>
      </c>
      <c r="L476" s="252" t="s">
        <v>2291</v>
      </c>
      <c r="M476" s="252" t="s">
        <v>806</v>
      </c>
    </row>
    <row r="477" spans="1:21">
      <c r="A477" s="252">
        <v>215004</v>
      </c>
      <c r="B477" s="252" t="s">
        <v>1487</v>
      </c>
      <c r="C477" s="252" t="s">
        <v>90</v>
      </c>
      <c r="D477" s="252" t="s">
        <v>447</v>
      </c>
      <c r="E477" s="252" t="s">
        <v>833</v>
      </c>
      <c r="F477" s="252">
        <v>36377</v>
      </c>
      <c r="G477" s="252" t="s">
        <v>2127</v>
      </c>
      <c r="H477" s="252" t="s">
        <v>834</v>
      </c>
      <c r="I477" s="252" t="s">
        <v>182</v>
      </c>
      <c r="J477" s="252" t="s">
        <v>805</v>
      </c>
      <c r="K477" s="252">
        <v>2017</v>
      </c>
      <c r="L477" s="252" t="s">
        <v>806</v>
      </c>
      <c r="M477" s="252" t="s">
        <v>815</v>
      </c>
    </row>
    <row r="478" spans="1:21">
      <c r="A478" s="252">
        <v>212558</v>
      </c>
      <c r="B478" s="252" t="s">
        <v>728</v>
      </c>
      <c r="C478" s="252" t="s">
        <v>102</v>
      </c>
      <c r="D478" s="252" t="s">
        <v>478</v>
      </c>
      <c r="E478" s="252" t="s">
        <v>833</v>
      </c>
      <c r="F478" s="252">
        <v>34683</v>
      </c>
      <c r="G478" s="252" t="s">
        <v>824</v>
      </c>
      <c r="H478" s="252" t="s">
        <v>834</v>
      </c>
      <c r="I478" s="252" t="s">
        <v>81</v>
      </c>
      <c r="J478" s="252" t="s">
        <v>2290</v>
      </c>
      <c r="K478" s="252">
        <v>2014</v>
      </c>
      <c r="L478" s="252" t="s">
        <v>804</v>
      </c>
      <c r="M478" s="252" t="s">
        <v>829</v>
      </c>
    </row>
    <row r="479" spans="1:21">
      <c r="A479" s="252">
        <v>212559</v>
      </c>
      <c r="B479" s="252" t="s">
        <v>1187</v>
      </c>
      <c r="C479" s="252" t="s">
        <v>114</v>
      </c>
      <c r="D479" s="252" t="s">
        <v>581</v>
      </c>
      <c r="E479" s="252" t="s">
        <v>833</v>
      </c>
      <c r="F479" s="252">
        <v>34901</v>
      </c>
      <c r="G479" s="252" t="s">
        <v>804</v>
      </c>
      <c r="H479" s="252" t="s">
        <v>834</v>
      </c>
      <c r="I479" s="252" t="s">
        <v>81</v>
      </c>
      <c r="J479" s="252" t="s">
        <v>2290</v>
      </c>
      <c r="K479" s="252">
        <v>2016</v>
      </c>
      <c r="L479" s="252" t="s">
        <v>2313</v>
      </c>
      <c r="M479" s="252" t="s">
        <v>804</v>
      </c>
    </row>
    <row r="480" spans="1:21">
      <c r="A480" s="252">
        <v>213851</v>
      </c>
      <c r="B480" s="252" t="s">
        <v>1003</v>
      </c>
      <c r="C480" s="252" t="s">
        <v>312</v>
      </c>
      <c r="D480" s="252" t="s">
        <v>1004</v>
      </c>
      <c r="E480" s="252" t="s">
        <v>833</v>
      </c>
      <c r="F480" s="252">
        <v>34495</v>
      </c>
      <c r="G480" s="252" t="s">
        <v>804</v>
      </c>
      <c r="H480" s="252" t="s">
        <v>834</v>
      </c>
      <c r="I480" s="252" t="s">
        <v>81</v>
      </c>
      <c r="J480" s="252" t="s">
        <v>2290</v>
      </c>
      <c r="K480" s="252">
        <v>2012</v>
      </c>
      <c r="L480" s="252" t="s">
        <v>2292</v>
      </c>
      <c r="M480" s="252" t="s">
        <v>804</v>
      </c>
    </row>
    <row r="481" spans="1:13">
      <c r="A481" s="252">
        <v>213852</v>
      </c>
      <c r="B481" s="252" t="s">
        <v>1469</v>
      </c>
      <c r="C481" s="252" t="s">
        <v>169</v>
      </c>
      <c r="D481" s="252" t="s">
        <v>524</v>
      </c>
      <c r="E481" s="252" t="s">
        <v>833</v>
      </c>
      <c r="F481" s="252">
        <v>33974</v>
      </c>
      <c r="G481" s="252" t="s">
        <v>814</v>
      </c>
      <c r="H481" s="252" t="s">
        <v>834</v>
      </c>
      <c r="I481" s="252" t="s">
        <v>182</v>
      </c>
      <c r="J481" s="252" t="s">
        <v>805</v>
      </c>
      <c r="K481" s="252">
        <v>2011</v>
      </c>
      <c r="L481" s="252" t="s">
        <v>814</v>
      </c>
      <c r="M481" s="252" t="s">
        <v>814</v>
      </c>
    </row>
    <row r="482" spans="1:13">
      <c r="A482" s="252">
        <v>215010</v>
      </c>
      <c r="B482" s="252" t="s">
        <v>1283</v>
      </c>
      <c r="C482" s="252" t="s">
        <v>135</v>
      </c>
      <c r="D482" s="252" t="s">
        <v>1284</v>
      </c>
      <c r="E482" s="252" t="s">
        <v>833</v>
      </c>
      <c r="F482" s="252">
        <v>36052</v>
      </c>
      <c r="G482" s="252" t="s">
        <v>804</v>
      </c>
      <c r="H482" s="252" t="s">
        <v>834</v>
      </c>
      <c r="I482" s="252" t="s">
        <v>182</v>
      </c>
      <c r="J482" s="252" t="s">
        <v>2290</v>
      </c>
      <c r="K482" s="252">
        <v>2016</v>
      </c>
      <c r="L482" s="252" t="s">
        <v>806</v>
      </c>
      <c r="M482" s="252" t="s">
        <v>806</v>
      </c>
    </row>
    <row r="483" spans="1:13">
      <c r="A483" s="252">
        <v>213856</v>
      </c>
      <c r="B483" s="252" t="s">
        <v>1834</v>
      </c>
      <c r="C483" s="252" t="s">
        <v>113</v>
      </c>
      <c r="D483" s="252" t="s">
        <v>472</v>
      </c>
      <c r="E483" s="252" t="s">
        <v>833</v>
      </c>
      <c r="F483" s="252">
        <v>32989</v>
      </c>
      <c r="G483" s="252" t="s">
        <v>823</v>
      </c>
      <c r="H483" s="252" t="s">
        <v>834</v>
      </c>
      <c r="I483" s="252" t="s">
        <v>81</v>
      </c>
      <c r="J483" s="252" t="s">
        <v>2290</v>
      </c>
      <c r="K483" s="252">
        <v>2008</v>
      </c>
      <c r="L483" s="252" t="s">
        <v>823</v>
      </c>
      <c r="M483" s="252" t="s">
        <v>823</v>
      </c>
    </row>
    <row r="484" spans="1:13">
      <c r="A484" s="252">
        <v>215012</v>
      </c>
      <c r="B484" s="252" t="s">
        <v>1325</v>
      </c>
      <c r="C484" s="252" t="s">
        <v>260</v>
      </c>
      <c r="D484" s="252" t="s">
        <v>558</v>
      </c>
      <c r="E484" s="252" t="s">
        <v>833</v>
      </c>
      <c r="F484" s="252">
        <v>35431</v>
      </c>
      <c r="G484" s="252" t="s">
        <v>2085</v>
      </c>
      <c r="H484" s="252" t="s">
        <v>834</v>
      </c>
      <c r="I484" s="252" t="s">
        <v>182</v>
      </c>
      <c r="J484" s="252" t="s">
        <v>805</v>
      </c>
      <c r="K484" s="252">
        <v>2015</v>
      </c>
      <c r="L484" s="252" t="s">
        <v>806</v>
      </c>
      <c r="M484" s="252" t="s">
        <v>806</v>
      </c>
    </row>
    <row r="485" spans="1:13">
      <c r="A485" s="252">
        <v>212568</v>
      </c>
      <c r="B485" s="252" t="s">
        <v>1790</v>
      </c>
      <c r="C485" s="252" t="s">
        <v>351</v>
      </c>
      <c r="D485" s="252" t="s">
        <v>512</v>
      </c>
      <c r="E485" s="252" t="s">
        <v>832</v>
      </c>
      <c r="F485" s="252">
        <v>35458</v>
      </c>
      <c r="G485" s="252" t="s">
        <v>2243</v>
      </c>
      <c r="H485" s="252" t="s">
        <v>834</v>
      </c>
      <c r="I485" s="252" t="s">
        <v>81</v>
      </c>
      <c r="J485" s="252" t="s">
        <v>805</v>
      </c>
      <c r="K485" s="252">
        <v>2014</v>
      </c>
      <c r="L485" s="252" t="s">
        <v>826</v>
      </c>
      <c r="M485" s="252" t="s">
        <v>826</v>
      </c>
    </row>
    <row r="486" spans="1:13">
      <c r="A486" s="252">
        <v>213857</v>
      </c>
      <c r="B486" s="252" t="s">
        <v>1802</v>
      </c>
      <c r="C486" s="252" t="s">
        <v>204</v>
      </c>
      <c r="D486" s="252" t="s">
        <v>405</v>
      </c>
      <c r="E486" s="252" t="s">
        <v>833</v>
      </c>
      <c r="F486" s="252">
        <v>33258</v>
      </c>
      <c r="G486" s="252" t="s">
        <v>2247</v>
      </c>
      <c r="H486" s="252" t="s">
        <v>834</v>
      </c>
      <c r="I486" s="252" t="s">
        <v>81</v>
      </c>
      <c r="J486" s="252" t="s">
        <v>2290</v>
      </c>
      <c r="K486" s="252">
        <v>2009</v>
      </c>
      <c r="L486" s="252" t="s">
        <v>826</v>
      </c>
      <c r="M486" s="252" t="s">
        <v>826</v>
      </c>
    </row>
    <row r="487" spans="1:13">
      <c r="A487" s="252">
        <v>213858</v>
      </c>
      <c r="B487" s="252" t="s">
        <v>1018</v>
      </c>
      <c r="C487" s="252" t="s">
        <v>515</v>
      </c>
      <c r="D487" s="252" t="s">
        <v>508</v>
      </c>
      <c r="E487" s="252" t="s">
        <v>833</v>
      </c>
      <c r="F487" s="252">
        <v>36552</v>
      </c>
      <c r="G487" s="252" t="s">
        <v>804</v>
      </c>
      <c r="H487" s="252" t="s">
        <v>834</v>
      </c>
      <c r="I487" s="252" t="s">
        <v>182</v>
      </c>
      <c r="J487" s="252" t="s">
        <v>805</v>
      </c>
      <c r="K487" s="252">
        <v>2016</v>
      </c>
      <c r="L487" s="252" t="s">
        <v>804</v>
      </c>
      <c r="M487" s="252" t="s">
        <v>804</v>
      </c>
    </row>
    <row r="488" spans="1:13">
      <c r="A488" s="252">
        <v>212569</v>
      </c>
      <c r="B488" s="252" t="s">
        <v>1930</v>
      </c>
      <c r="C488" s="252" t="s">
        <v>91</v>
      </c>
      <c r="D488" s="252" t="s">
        <v>432</v>
      </c>
      <c r="E488" s="252" t="s">
        <v>833</v>
      </c>
      <c r="F488" s="252">
        <v>35836</v>
      </c>
      <c r="G488" s="252" t="s">
        <v>826</v>
      </c>
      <c r="H488" s="252" t="s">
        <v>834</v>
      </c>
      <c r="I488" s="252" t="s">
        <v>81</v>
      </c>
      <c r="J488" s="252" t="s">
        <v>2290</v>
      </c>
      <c r="K488" s="252">
        <v>2016</v>
      </c>
      <c r="L488" s="252" t="s">
        <v>826</v>
      </c>
      <c r="M488" s="252" t="s">
        <v>824</v>
      </c>
    </row>
    <row r="489" spans="1:13">
      <c r="A489" s="252">
        <v>213859</v>
      </c>
      <c r="B489" s="252" t="s">
        <v>986</v>
      </c>
      <c r="C489" s="252" t="s">
        <v>80</v>
      </c>
      <c r="D489" s="252" t="s">
        <v>506</v>
      </c>
      <c r="E489" s="252" t="s">
        <v>833</v>
      </c>
      <c r="F489" s="252">
        <v>36098</v>
      </c>
      <c r="G489" s="252" t="s">
        <v>823</v>
      </c>
      <c r="H489" s="252" t="s">
        <v>834</v>
      </c>
      <c r="I489" s="252" t="s">
        <v>182</v>
      </c>
      <c r="J489" s="252" t="s">
        <v>805</v>
      </c>
      <c r="K489" s="252" t="s">
        <v>783</v>
      </c>
      <c r="L489" s="252" t="s">
        <v>823</v>
      </c>
      <c r="M489" s="252" t="s">
        <v>804</v>
      </c>
    </row>
    <row r="490" spans="1:13">
      <c r="A490" s="252">
        <v>215016</v>
      </c>
      <c r="B490" s="252" t="s">
        <v>1388</v>
      </c>
      <c r="C490" s="252" t="s">
        <v>86</v>
      </c>
      <c r="D490" s="252" t="s">
        <v>408</v>
      </c>
      <c r="E490" s="252" t="s">
        <v>833</v>
      </c>
      <c r="F490" s="252">
        <v>34192</v>
      </c>
      <c r="G490" s="252" t="s">
        <v>2116</v>
      </c>
      <c r="H490" s="252" t="s">
        <v>834</v>
      </c>
      <c r="I490" s="252" t="s">
        <v>182</v>
      </c>
      <c r="J490" s="252" t="s">
        <v>2290</v>
      </c>
      <c r="K490" s="252">
        <v>2014</v>
      </c>
      <c r="L490" s="252" t="s">
        <v>806</v>
      </c>
      <c r="M490" s="252" t="s">
        <v>806</v>
      </c>
    </row>
    <row r="491" spans="1:13">
      <c r="A491" s="252">
        <v>212570</v>
      </c>
      <c r="B491" s="252" t="s">
        <v>1846</v>
      </c>
      <c r="C491" s="252" t="s">
        <v>124</v>
      </c>
      <c r="D491" s="252" t="s">
        <v>460</v>
      </c>
      <c r="E491" s="252" t="s">
        <v>833</v>
      </c>
      <c r="F491" s="252">
        <v>35670</v>
      </c>
      <c r="G491" s="252" t="s">
        <v>823</v>
      </c>
      <c r="H491" s="252" t="s">
        <v>834</v>
      </c>
      <c r="I491" s="252" t="s">
        <v>81</v>
      </c>
      <c r="J491" s="252" t="s">
        <v>805</v>
      </c>
      <c r="K491" s="252">
        <v>2016</v>
      </c>
      <c r="L491" s="252" t="s">
        <v>2328</v>
      </c>
      <c r="M491" s="252" t="s">
        <v>823</v>
      </c>
    </row>
    <row r="492" spans="1:13">
      <c r="A492" s="252">
        <v>213861</v>
      </c>
      <c r="B492" s="252" t="s">
        <v>1332</v>
      </c>
      <c r="C492" s="252" t="s">
        <v>123</v>
      </c>
      <c r="D492" s="252" t="s">
        <v>411</v>
      </c>
      <c r="E492" s="252" t="s">
        <v>833</v>
      </c>
      <c r="F492" s="252">
        <v>35065</v>
      </c>
      <c r="G492" s="252" t="s">
        <v>2090</v>
      </c>
      <c r="H492" s="252" t="s">
        <v>834</v>
      </c>
      <c r="I492" s="252" t="s">
        <v>81</v>
      </c>
      <c r="J492" s="252" t="s">
        <v>2290</v>
      </c>
      <c r="K492" s="252">
        <v>2009</v>
      </c>
      <c r="L492" s="252" t="s">
        <v>806</v>
      </c>
      <c r="M492" s="252" t="s">
        <v>806</v>
      </c>
    </row>
    <row r="493" spans="1:13">
      <c r="A493" s="252">
        <v>213862</v>
      </c>
      <c r="B493" s="252" t="s">
        <v>1351</v>
      </c>
      <c r="C493" s="252" t="s">
        <v>170</v>
      </c>
      <c r="D493" s="252" t="s">
        <v>501</v>
      </c>
      <c r="E493" s="252" t="s">
        <v>832</v>
      </c>
      <c r="F493" s="252">
        <v>35796</v>
      </c>
      <c r="G493" s="252" t="s">
        <v>2097</v>
      </c>
      <c r="H493" s="252" t="s">
        <v>834</v>
      </c>
      <c r="I493" s="252" t="s">
        <v>182</v>
      </c>
      <c r="J493" s="252" t="s">
        <v>2290</v>
      </c>
      <c r="K493" s="252">
        <v>2016</v>
      </c>
      <c r="L493" s="252" t="s">
        <v>804</v>
      </c>
      <c r="M493" s="252" t="s">
        <v>806</v>
      </c>
    </row>
    <row r="494" spans="1:13">
      <c r="A494" s="252">
        <v>212573</v>
      </c>
      <c r="B494" s="252" t="s">
        <v>1870</v>
      </c>
      <c r="C494" s="252" t="s">
        <v>95</v>
      </c>
      <c r="D494" s="252" t="s">
        <v>674</v>
      </c>
      <c r="E494" s="252" t="s">
        <v>832</v>
      </c>
      <c r="F494" s="252">
        <v>31599</v>
      </c>
      <c r="G494" s="252" t="s">
        <v>2264</v>
      </c>
      <c r="H494" s="252" t="s">
        <v>834</v>
      </c>
      <c r="I494" s="252" t="s">
        <v>81</v>
      </c>
      <c r="J494" s="252" t="s">
        <v>2290</v>
      </c>
      <c r="K494" s="252">
        <v>2009</v>
      </c>
      <c r="L494" s="252" t="s">
        <v>2291</v>
      </c>
      <c r="M494" s="252" t="s">
        <v>823</v>
      </c>
    </row>
    <row r="495" spans="1:13">
      <c r="A495" s="252">
        <v>215018</v>
      </c>
      <c r="B495" s="252" t="s">
        <v>1543</v>
      </c>
      <c r="C495" s="252" t="s">
        <v>86</v>
      </c>
      <c r="D495" s="252" t="s">
        <v>431</v>
      </c>
      <c r="E495" s="252" t="s">
        <v>832</v>
      </c>
      <c r="F495" s="252">
        <v>30218</v>
      </c>
      <c r="G495" s="252" t="s">
        <v>804</v>
      </c>
      <c r="H495" s="252" t="s">
        <v>834</v>
      </c>
      <c r="I495" s="252" t="s">
        <v>182</v>
      </c>
      <c r="J495" s="252" t="s">
        <v>2290</v>
      </c>
      <c r="K495" s="252">
        <v>2000</v>
      </c>
      <c r="L495" s="252" t="s">
        <v>804</v>
      </c>
      <c r="M495" s="252" t="s">
        <v>815</v>
      </c>
    </row>
    <row r="496" spans="1:13">
      <c r="A496" s="252">
        <v>214640</v>
      </c>
      <c r="B496" s="252" t="s">
        <v>1799</v>
      </c>
      <c r="C496" s="252" t="s">
        <v>148</v>
      </c>
      <c r="D496" s="252" t="s">
        <v>642</v>
      </c>
      <c r="E496" s="252" t="s">
        <v>833</v>
      </c>
      <c r="F496" s="252">
        <v>33623</v>
      </c>
      <c r="G496" s="252" t="s">
        <v>2042</v>
      </c>
      <c r="H496" s="252" t="s">
        <v>834</v>
      </c>
      <c r="I496" s="252" t="s">
        <v>182</v>
      </c>
      <c r="J496" s="252" t="s">
        <v>2290</v>
      </c>
      <c r="K496" s="252">
        <v>2009</v>
      </c>
      <c r="L496" s="252" t="s">
        <v>2297</v>
      </c>
      <c r="M496" s="252" t="s">
        <v>826</v>
      </c>
    </row>
    <row r="497" spans="1:13">
      <c r="A497" s="252">
        <v>213869</v>
      </c>
      <c r="B497" s="252" t="s">
        <v>1064</v>
      </c>
      <c r="C497" s="252" t="s">
        <v>204</v>
      </c>
      <c r="D497" s="252" t="s">
        <v>1065</v>
      </c>
      <c r="E497" s="252" t="s">
        <v>833</v>
      </c>
      <c r="F497" s="252">
        <v>35795</v>
      </c>
      <c r="G497" s="252" t="s">
        <v>804</v>
      </c>
      <c r="H497" s="252" t="s">
        <v>834</v>
      </c>
      <c r="I497" s="252" t="s">
        <v>81</v>
      </c>
      <c r="J497" s="252" t="s">
        <v>805</v>
      </c>
      <c r="K497" s="252">
        <v>2017</v>
      </c>
      <c r="L497" s="252" t="s">
        <v>804</v>
      </c>
      <c r="M497" s="252" t="s">
        <v>804</v>
      </c>
    </row>
    <row r="498" spans="1:13">
      <c r="A498" s="252">
        <v>215024</v>
      </c>
      <c r="B498" s="252" t="s">
        <v>1225</v>
      </c>
      <c r="C498" s="252" t="s">
        <v>101</v>
      </c>
      <c r="D498" s="252" t="s">
        <v>1226</v>
      </c>
      <c r="E498" s="252" t="s">
        <v>833</v>
      </c>
      <c r="F498" s="252">
        <v>32635</v>
      </c>
      <c r="G498" s="252" t="s">
        <v>2020</v>
      </c>
      <c r="H498" s="252" t="s">
        <v>834</v>
      </c>
      <c r="I498" s="252" t="s">
        <v>182</v>
      </c>
      <c r="J498" s="252" t="s">
        <v>2290</v>
      </c>
      <c r="K498" s="252">
        <v>2008</v>
      </c>
      <c r="L498" s="252" t="s">
        <v>806</v>
      </c>
      <c r="M498" s="252" t="s">
        <v>806</v>
      </c>
    </row>
    <row r="499" spans="1:13">
      <c r="A499" s="252">
        <v>213868</v>
      </c>
      <c r="B499" s="252" t="s">
        <v>1644</v>
      </c>
      <c r="C499" s="252" t="s">
        <v>90</v>
      </c>
      <c r="D499" s="252" t="s">
        <v>555</v>
      </c>
      <c r="E499" s="252" t="s">
        <v>833</v>
      </c>
      <c r="F499" s="252">
        <v>34700</v>
      </c>
      <c r="G499" s="252" t="s">
        <v>2190</v>
      </c>
      <c r="H499" s="252" t="s">
        <v>834</v>
      </c>
      <c r="I499" s="252" t="s">
        <v>81</v>
      </c>
      <c r="J499" s="252" t="s">
        <v>2290</v>
      </c>
      <c r="K499" s="252">
        <v>2014</v>
      </c>
      <c r="L499" s="252" t="s">
        <v>806</v>
      </c>
      <c r="M499" s="252" t="s">
        <v>819</v>
      </c>
    </row>
    <row r="500" spans="1:13">
      <c r="A500" s="252">
        <v>215026</v>
      </c>
      <c r="B500" s="252" t="s">
        <v>1773</v>
      </c>
      <c r="C500" s="252" t="s">
        <v>90</v>
      </c>
      <c r="D500" s="252" t="s">
        <v>400</v>
      </c>
      <c r="E500" s="252" t="s">
        <v>832</v>
      </c>
      <c r="F500" s="252">
        <v>33994</v>
      </c>
      <c r="G500" s="252" t="s">
        <v>826</v>
      </c>
      <c r="H500" s="252" t="s">
        <v>834</v>
      </c>
      <c r="I500" s="252" t="s">
        <v>182</v>
      </c>
      <c r="J500" s="252" t="s">
        <v>805</v>
      </c>
      <c r="K500" s="252">
        <v>2010</v>
      </c>
      <c r="L500" s="252" t="s">
        <v>826</v>
      </c>
      <c r="M500" s="252" t="s">
        <v>826</v>
      </c>
    </row>
    <row r="501" spans="1:13">
      <c r="A501" s="252">
        <v>213876</v>
      </c>
      <c r="B501" s="252" t="s">
        <v>1222</v>
      </c>
      <c r="C501" s="252" t="s">
        <v>133</v>
      </c>
      <c r="D501" s="252" t="s">
        <v>590</v>
      </c>
      <c r="E501" s="252" t="s">
        <v>832</v>
      </c>
      <c r="F501" s="252">
        <v>34401</v>
      </c>
      <c r="G501" s="252" t="s">
        <v>2052</v>
      </c>
      <c r="H501" s="252" t="s">
        <v>834</v>
      </c>
      <c r="I501" s="252" t="s">
        <v>182</v>
      </c>
      <c r="J501" s="252" t="s">
        <v>2290</v>
      </c>
      <c r="K501" s="252">
        <v>2013</v>
      </c>
      <c r="L501" s="252" t="s">
        <v>804</v>
      </c>
      <c r="M501" s="252" t="s">
        <v>813</v>
      </c>
    </row>
    <row r="502" spans="1:13">
      <c r="A502" s="252">
        <v>212587</v>
      </c>
      <c r="B502" s="252" t="s">
        <v>1131</v>
      </c>
      <c r="C502" s="252" t="s">
        <v>561</v>
      </c>
      <c r="D502" s="252" t="s">
        <v>729</v>
      </c>
      <c r="E502" s="252" t="s">
        <v>832</v>
      </c>
      <c r="F502" s="252">
        <v>36161</v>
      </c>
      <c r="G502" s="252" t="s">
        <v>804</v>
      </c>
      <c r="H502" s="252" t="s">
        <v>834</v>
      </c>
      <c r="I502" s="252" t="s">
        <v>81</v>
      </c>
      <c r="J502" s="252" t="s">
        <v>2290</v>
      </c>
      <c r="K502" s="252">
        <v>2015</v>
      </c>
      <c r="L502" s="252" t="s">
        <v>804</v>
      </c>
      <c r="M502" s="252" t="s">
        <v>804</v>
      </c>
    </row>
    <row r="503" spans="1:13">
      <c r="A503" s="252">
        <v>212591</v>
      </c>
      <c r="B503" s="252" t="s">
        <v>1139</v>
      </c>
      <c r="C503" s="252" t="s">
        <v>348</v>
      </c>
      <c r="D503" s="252" t="s">
        <v>585</v>
      </c>
      <c r="E503" s="252" t="s">
        <v>832</v>
      </c>
      <c r="F503" s="252">
        <v>36162</v>
      </c>
      <c r="G503" s="252" t="s">
        <v>804</v>
      </c>
      <c r="H503" s="252" t="s">
        <v>834</v>
      </c>
      <c r="I503" s="252" t="s">
        <v>81</v>
      </c>
      <c r="J503" s="252" t="s">
        <v>2290</v>
      </c>
      <c r="K503" s="252">
        <v>2016</v>
      </c>
      <c r="L503" s="252" t="s">
        <v>804</v>
      </c>
      <c r="M503" s="252" t="s">
        <v>804</v>
      </c>
    </row>
    <row r="504" spans="1:13">
      <c r="A504" s="252">
        <v>212101</v>
      </c>
      <c r="B504" s="252" t="s">
        <v>897</v>
      </c>
      <c r="C504" s="252" t="s">
        <v>86</v>
      </c>
      <c r="D504" s="252" t="s">
        <v>587</v>
      </c>
      <c r="E504" s="252" t="s">
        <v>832</v>
      </c>
      <c r="F504" s="252">
        <v>34485</v>
      </c>
      <c r="G504" s="252" t="s">
        <v>804</v>
      </c>
      <c r="H504" s="252" t="s">
        <v>834</v>
      </c>
      <c r="I504" s="252" t="s">
        <v>81</v>
      </c>
      <c r="J504" s="252" t="s">
        <v>2290</v>
      </c>
      <c r="K504" s="252">
        <v>2013</v>
      </c>
      <c r="L504" s="252" t="s">
        <v>804</v>
      </c>
      <c r="M504" s="252" t="s">
        <v>804</v>
      </c>
    </row>
    <row r="505" spans="1:13">
      <c r="A505" s="252">
        <v>211757</v>
      </c>
      <c r="B505" s="252" t="s">
        <v>1656</v>
      </c>
      <c r="C505" s="252" t="s">
        <v>705</v>
      </c>
      <c r="D505" s="252" t="s">
        <v>452</v>
      </c>
      <c r="E505" s="252" t="s">
        <v>832</v>
      </c>
      <c r="F505" s="252">
        <v>35431</v>
      </c>
      <c r="G505" s="252" t="s">
        <v>2195</v>
      </c>
      <c r="H505" s="252" t="s">
        <v>834</v>
      </c>
      <c r="I505" s="252" t="s">
        <v>81</v>
      </c>
      <c r="J505" s="252" t="s">
        <v>2290</v>
      </c>
      <c r="K505" s="252">
        <v>2015</v>
      </c>
      <c r="L505" s="252" t="s">
        <v>806</v>
      </c>
      <c r="M505" s="252" t="s">
        <v>829</v>
      </c>
    </row>
    <row r="506" spans="1:13">
      <c r="A506" s="252">
        <v>213879</v>
      </c>
      <c r="B506" s="252" t="s">
        <v>1478</v>
      </c>
      <c r="C506" s="252" t="s">
        <v>102</v>
      </c>
      <c r="D506" s="252" t="s">
        <v>396</v>
      </c>
      <c r="E506" s="252" t="s">
        <v>832</v>
      </c>
      <c r="F506" s="252">
        <v>35431</v>
      </c>
      <c r="G506" s="252" t="s">
        <v>815</v>
      </c>
      <c r="H506" s="252" t="s">
        <v>834</v>
      </c>
      <c r="I506" s="252" t="s">
        <v>81</v>
      </c>
      <c r="J506" s="252" t="s">
        <v>805</v>
      </c>
      <c r="K506" s="252">
        <v>2014</v>
      </c>
      <c r="L506" s="252" t="s">
        <v>815</v>
      </c>
      <c r="M506" s="252" t="s">
        <v>815</v>
      </c>
    </row>
    <row r="507" spans="1:13">
      <c r="A507" s="252">
        <v>212599</v>
      </c>
      <c r="B507" s="252" t="s">
        <v>1120</v>
      </c>
      <c r="C507" s="252" t="s">
        <v>86</v>
      </c>
      <c r="D507" s="252" t="s">
        <v>459</v>
      </c>
      <c r="E507" s="252" t="s">
        <v>832</v>
      </c>
      <c r="F507" s="252">
        <v>35583</v>
      </c>
      <c r="G507" s="252" t="s">
        <v>2028</v>
      </c>
      <c r="H507" s="252" t="s">
        <v>834</v>
      </c>
      <c r="I507" s="252" t="s">
        <v>81</v>
      </c>
      <c r="J507" s="252" t="s">
        <v>2290</v>
      </c>
      <c r="K507" s="252">
        <v>2016</v>
      </c>
      <c r="L507" s="252" t="s">
        <v>804</v>
      </c>
      <c r="M507" s="252" t="s">
        <v>804</v>
      </c>
    </row>
    <row r="508" spans="1:13">
      <c r="A508" s="252">
        <v>212600</v>
      </c>
      <c r="B508" s="252" t="s">
        <v>1218</v>
      </c>
      <c r="C508" s="252" t="s">
        <v>1219</v>
      </c>
      <c r="D508" s="252" t="s">
        <v>491</v>
      </c>
      <c r="E508" s="252" t="s">
        <v>832</v>
      </c>
      <c r="F508" s="252">
        <v>32787</v>
      </c>
      <c r="G508" s="252" t="s">
        <v>2051</v>
      </c>
      <c r="H508" s="252" t="s">
        <v>834</v>
      </c>
      <c r="I508" s="252" t="s">
        <v>81</v>
      </c>
      <c r="J508" s="252" t="s">
        <v>805</v>
      </c>
      <c r="L508" s="252" t="s">
        <v>813</v>
      </c>
      <c r="M508" s="252" t="s">
        <v>813</v>
      </c>
    </row>
    <row r="509" spans="1:13">
      <c r="A509" s="252">
        <v>213895</v>
      </c>
      <c r="B509" s="252" t="s">
        <v>1968</v>
      </c>
      <c r="C509" s="252" t="s">
        <v>86</v>
      </c>
      <c r="D509" s="252" t="s">
        <v>387</v>
      </c>
      <c r="E509" s="252" t="s">
        <v>832</v>
      </c>
      <c r="F509" s="252">
        <v>35174</v>
      </c>
      <c r="G509" s="252" t="s">
        <v>2281</v>
      </c>
      <c r="H509" s="252" t="s">
        <v>2284</v>
      </c>
      <c r="I509" s="252" t="s">
        <v>81</v>
      </c>
      <c r="J509" s="252" t="s">
        <v>805</v>
      </c>
      <c r="K509" s="252">
        <v>2017</v>
      </c>
      <c r="L509" s="252" t="s">
        <v>804</v>
      </c>
      <c r="M509" s="252" t="s">
        <v>783</v>
      </c>
    </row>
    <row r="510" spans="1:13">
      <c r="A510" s="252">
        <v>209930</v>
      </c>
      <c r="B510" s="252" t="s">
        <v>1329</v>
      </c>
      <c r="C510" s="252" t="s">
        <v>86</v>
      </c>
      <c r="D510" s="252" t="s">
        <v>416</v>
      </c>
      <c r="E510" s="252" t="s">
        <v>832</v>
      </c>
      <c r="F510" s="252">
        <v>34547</v>
      </c>
      <c r="G510" s="252" t="s">
        <v>804</v>
      </c>
      <c r="H510" s="252" t="s">
        <v>834</v>
      </c>
      <c r="I510" s="252" t="s">
        <v>81</v>
      </c>
      <c r="J510" s="252" t="s">
        <v>2290</v>
      </c>
      <c r="K510" s="252">
        <v>2012</v>
      </c>
      <c r="L510" s="252" t="s">
        <v>806</v>
      </c>
      <c r="M510" s="252" t="s">
        <v>806</v>
      </c>
    </row>
    <row r="511" spans="1:13">
      <c r="A511" s="252">
        <v>211767</v>
      </c>
      <c r="B511" s="252" t="s">
        <v>1801</v>
      </c>
      <c r="C511" s="252" t="s">
        <v>148</v>
      </c>
      <c r="D511" s="252" t="s">
        <v>727</v>
      </c>
      <c r="E511" s="252" t="s">
        <v>833</v>
      </c>
      <c r="F511" s="252">
        <v>34700</v>
      </c>
      <c r="G511" s="252" t="s">
        <v>826</v>
      </c>
      <c r="H511" s="252" t="s">
        <v>834</v>
      </c>
      <c r="I511" s="252" t="s">
        <v>81</v>
      </c>
      <c r="J511" s="252" t="s">
        <v>2290</v>
      </c>
      <c r="K511" s="252">
        <v>2013</v>
      </c>
      <c r="L511" s="252" t="s">
        <v>826</v>
      </c>
      <c r="M511" s="252" t="s">
        <v>826</v>
      </c>
    </row>
    <row r="512" spans="1:13">
      <c r="A512" s="252">
        <v>201614</v>
      </c>
      <c r="B512" s="252" t="s">
        <v>1936</v>
      </c>
      <c r="C512" s="252" t="s">
        <v>278</v>
      </c>
      <c r="D512" s="252" t="s">
        <v>450</v>
      </c>
      <c r="E512" s="252" t="s">
        <v>833</v>
      </c>
      <c r="F512" s="252">
        <v>26665</v>
      </c>
      <c r="G512" s="252" t="s">
        <v>804</v>
      </c>
      <c r="H512" s="252" t="s">
        <v>2284</v>
      </c>
      <c r="I512" s="252" t="s">
        <v>81</v>
      </c>
      <c r="J512" s="252" t="s">
        <v>2290</v>
      </c>
      <c r="K512" s="252">
        <v>2001</v>
      </c>
      <c r="L512" s="252" t="s">
        <v>804</v>
      </c>
      <c r="M512" s="252" t="s">
        <v>783</v>
      </c>
    </row>
    <row r="513" spans="1:21">
      <c r="A513" s="252">
        <v>213899</v>
      </c>
      <c r="B513" s="252" t="s">
        <v>1382</v>
      </c>
      <c r="C513" s="252" t="s">
        <v>230</v>
      </c>
      <c r="D513" s="252" t="s">
        <v>452</v>
      </c>
      <c r="E513" s="252" t="s">
        <v>833</v>
      </c>
      <c r="F513" s="252">
        <v>35189</v>
      </c>
      <c r="G513" s="252" t="s">
        <v>2111</v>
      </c>
      <c r="H513" s="252" t="s">
        <v>834</v>
      </c>
      <c r="I513" s="252" t="s">
        <v>81</v>
      </c>
      <c r="J513" s="252" t="s">
        <v>805</v>
      </c>
      <c r="K513" s="252">
        <v>2014</v>
      </c>
      <c r="L513" s="252" t="s">
        <v>829</v>
      </c>
      <c r="M513" s="252" t="s">
        <v>806</v>
      </c>
    </row>
    <row r="514" spans="1:21">
      <c r="A514" s="252">
        <v>213902</v>
      </c>
      <c r="B514" s="252" t="s">
        <v>1944</v>
      </c>
      <c r="C514" s="252" t="s">
        <v>136</v>
      </c>
      <c r="D514" s="252" t="s">
        <v>521</v>
      </c>
      <c r="E514" s="252" t="s">
        <v>833</v>
      </c>
      <c r="F514" s="252">
        <v>33664</v>
      </c>
      <c r="G514" s="252" t="s">
        <v>2019</v>
      </c>
      <c r="H514" s="252" t="s">
        <v>834</v>
      </c>
      <c r="I514" s="252" t="s">
        <v>81</v>
      </c>
      <c r="J514" s="252" t="s">
        <v>2290</v>
      </c>
      <c r="K514" s="252">
        <v>2010</v>
      </c>
      <c r="L514" s="252" t="s">
        <v>804</v>
      </c>
      <c r="M514" s="252" t="s">
        <v>804</v>
      </c>
    </row>
    <row r="515" spans="1:21">
      <c r="A515" s="252">
        <v>215045</v>
      </c>
      <c r="B515" s="252" t="s">
        <v>933</v>
      </c>
      <c r="C515" s="252" t="s">
        <v>101</v>
      </c>
      <c r="D515" s="252" t="s">
        <v>518</v>
      </c>
      <c r="E515" s="252" t="s">
        <v>833</v>
      </c>
      <c r="F515" s="252">
        <v>33121</v>
      </c>
      <c r="G515" s="252" t="s">
        <v>804</v>
      </c>
      <c r="H515" s="252" t="s">
        <v>834</v>
      </c>
      <c r="I515" s="252" t="s">
        <v>182</v>
      </c>
      <c r="J515" s="252" t="s">
        <v>2290</v>
      </c>
      <c r="K515" s="252">
        <v>2008</v>
      </c>
      <c r="L515" s="252" t="s">
        <v>804</v>
      </c>
      <c r="M515" s="252" t="s">
        <v>804</v>
      </c>
    </row>
    <row r="516" spans="1:21">
      <c r="A516" s="252">
        <v>213907</v>
      </c>
      <c r="B516" s="252" t="s">
        <v>1370</v>
      </c>
      <c r="C516" s="252" t="s">
        <v>319</v>
      </c>
      <c r="D516" s="252" t="s">
        <v>501</v>
      </c>
      <c r="E516" s="252" t="s">
        <v>832</v>
      </c>
      <c r="F516" s="252">
        <v>32667</v>
      </c>
      <c r="G516" s="252" t="s">
        <v>2104</v>
      </c>
      <c r="H516" s="252" t="s">
        <v>834</v>
      </c>
      <c r="I516" s="252" t="s">
        <v>81</v>
      </c>
      <c r="J516" s="252" t="s">
        <v>2290</v>
      </c>
      <c r="K516" s="252">
        <v>2009</v>
      </c>
      <c r="L516" s="252" t="s">
        <v>2292</v>
      </c>
      <c r="M516" s="252" t="s">
        <v>806</v>
      </c>
    </row>
    <row r="517" spans="1:21">
      <c r="A517" s="252">
        <v>213908</v>
      </c>
      <c r="B517" s="252" t="s">
        <v>1521</v>
      </c>
      <c r="C517" s="252" t="s">
        <v>199</v>
      </c>
      <c r="D517" s="252" t="s">
        <v>1522</v>
      </c>
      <c r="E517" s="252" t="s">
        <v>833</v>
      </c>
      <c r="F517" s="252">
        <v>34394</v>
      </c>
      <c r="G517" s="252" t="s">
        <v>2149</v>
      </c>
      <c r="H517" s="252" t="s">
        <v>834</v>
      </c>
      <c r="I517" s="252" t="s">
        <v>81</v>
      </c>
      <c r="J517" s="252" t="s">
        <v>2290</v>
      </c>
      <c r="K517" s="252">
        <v>2011</v>
      </c>
      <c r="L517" s="252" t="s">
        <v>2136</v>
      </c>
      <c r="M517" s="252" t="s">
        <v>815</v>
      </c>
    </row>
    <row r="518" spans="1:21">
      <c r="A518" s="252">
        <v>213909</v>
      </c>
      <c r="B518" s="252" t="s">
        <v>1347</v>
      </c>
      <c r="C518" s="252" t="s">
        <v>192</v>
      </c>
      <c r="D518" s="252" t="s">
        <v>1348</v>
      </c>
      <c r="E518" s="252" t="s">
        <v>832</v>
      </c>
      <c r="F518" s="252">
        <v>35960</v>
      </c>
      <c r="G518" s="252" t="s">
        <v>2096</v>
      </c>
      <c r="H518" s="252" t="s">
        <v>834</v>
      </c>
      <c r="I518" s="252" t="s">
        <v>182</v>
      </c>
      <c r="J518" s="252" t="s">
        <v>2290</v>
      </c>
      <c r="K518" s="252">
        <v>2017</v>
      </c>
      <c r="L518" s="252" t="s">
        <v>806</v>
      </c>
      <c r="M518" s="252" t="s">
        <v>806</v>
      </c>
    </row>
    <row r="519" spans="1:21">
      <c r="A519" s="252">
        <v>215049</v>
      </c>
      <c r="B519" s="252" t="s">
        <v>1323</v>
      </c>
      <c r="C519" s="252" t="s">
        <v>169</v>
      </c>
      <c r="D519" s="252" t="s">
        <v>434</v>
      </c>
      <c r="E519" s="252" t="s">
        <v>832</v>
      </c>
      <c r="F519" s="252">
        <v>35803</v>
      </c>
      <c r="G519" s="252" t="s">
        <v>2086</v>
      </c>
      <c r="H519" s="252" t="s">
        <v>834</v>
      </c>
      <c r="I519" s="252" t="s">
        <v>182</v>
      </c>
      <c r="J519" s="252" t="s">
        <v>805</v>
      </c>
      <c r="K519" s="252">
        <v>2016</v>
      </c>
      <c r="L519" s="252" t="s">
        <v>806</v>
      </c>
      <c r="M519" s="252" t="s">
        <v>806</v>
      </c>
    </row>
    <row r="520" spans="1:21">
      <c r="A520" s="252">
        <v>213919</v>
      </c>
      <c r="B520" s="252" t="s">
        <v>1399</v>
      </c>
      <c r="C520" s="252" t="s">
        <v>100</v>
      </c>
      <c r="D520" s="252" t="s">
        <v>672</v>
      </c>
      <c r="E520" s="252" t="s">
        <v>833</v>
      </c>
      <c r="F520" s="252">
        <v>36161</v>
      </c>
      <c r="G520" s="252" t="s">
        <v>2120</v>
      </c>
      <c r="H520" s="252" t="s">
        <v>834</v>
      </c>
      <c r="I520" s="252" t="s">
        <v>182</v>
      </c>
      <c r="J520" s="252" t="s">
        <v>2290</v>
      </c>
      <c r="K520" s="252">
        <v>2017</v>
      </c>
      <c r="L520" s="252" t="s">
        <v>806</v>
      </c>
      <c r="M520" s="252" t="s">
        <v>806</v>
      </c>
    </row>
    <row r="521" spans="1:21">
      <c r="A521" s="252">
        <v>215052</v>
      </c>
      <c r="B521" s="252" t="s">
        <v>1520</v>
      </c>
      <c r="C521" s="252" t="s">
        <v>250</v>
      </c>
      <c r="D521" s="252" t="s">
        <v>622</v>
      </c>
      <c r="E521" s="252" t="s">
        <v>833</v>
      </c>
      <c r="F521" s="252">
        <v>35435</v>
      </c>
      <c r="G521" s="252" t="s">
        <v>2149</v>
      </c>
      <c r="H521" s="252" t="s">
        <v>834</v>
      </c>
      <c r="I521" s="252" t="s">
        <v>182</v>
      </c>
      <c r="J521" s="252" t="s">
        <v>2290</v>
      </c>
      <c r="K521" s="252">
        <v>2014</v>
      </c>
      <c r="L521" s="252" t="s">
        <v>815</v>
      </c>
      <c r="M521" s="252" t="s">
        <v>815</v>
      </c>
    </row>
    <row r="522" spans="1:21">
      <c r="A522" s="252">
        <v>212626</v>
      </c>
      <c r="B522" s="252" t="s">
        <v>1746</v>
      </c>
      <c r="C522" s="252" t="s">
        <v>1196</v>
      </c>
      <c r="D522" s="252" t="s">
        <v>386</v>
      </c>
      <c r="E522" s="252" t="s">
        <v>833</v>
      </c>
      <c r="F522" s="252">
        <v>36161</v>
      </c>
      <c r="G522" s="252" t="s">
        <v>2224</v>
      </c>
      <c r="H522" s="252" t="s">
        <v>834</v>
      </c>
      <c r="I522" s="252" t="s">
        <v>182</v>
      </c>
      <c r="J522" s="252" t="s">
        <v>805</v>
      </c>
      <c r="K522" s="252">
        <v>2016</v>
      </c>
      <c r="L522" s="252" t="s">
        <v>818</v>
      </c>
      <c r="M522" s="252" t="s">
        <v>818</v>
      </c>
    </row>
    <row r="523" spans="1:21">
      <c r="A523" s="252">
        <v>215058</v>
      </c>
      <c r="B523" s="252" t="s">
        <v>1926</v>
      </c>
      <c r="C523" s="252" t="s">
        <v>86</v>
      </c>
      <c r="D523" s="252" t="s">
        <v>390</v>
      </c>
      <c r="E523" s="252" t="s">
        <v>833</v>
      </c>
      <c r="F523" s="252">
        <v>31057</v>
      </c>
      <c r="G523" s="252" t="s">
        <v>804</v>
      </c>
      <c r="H523" s="252" t="s">
        <v>834</v>
      </c>
      <c r="I523" s="252" t="s">
        <v>182</v>
      </c>
      <c r="J523" s="252" t="s">
        <v>2290</v>
      </c>
      <c r="K523" s="252">
        <v>2002</v>
      </c>
      <c r="L523" s="252" t="s">
        <v>806</v>
      </c>
      <c r="M523" s="252" t="s">
        <v>824</v>
      </c>
    </row>
    <row r="524" spans="1:21">
      <c r="A524" s="252">
        <v>213926</v>
      </c>
      <c r="B524" s="252" t="s">
        <v>1404</v>
      </c>
      <c r="C524" s="252" t="s">
        <v>86</v>
      </c>
      <c r="D524" s="252" t="s">
        <v>442</v>
      </c>
      <c r="E524" s="252" t="s">
        <v>833</v>
      </c>
      <c r="F524" s="252">
        <v>36107</v>
      </c>
      <c r="G524" s="252" t="s">
        <v>804</v>
      </c>
      <c r="H524" s="252" t="s">
        <v>834</v>
      </c>
      <c r="I524" s="252" t="s">
        <v>81</v>
      </c>
      <c r="J524" s="252" t="s">
        <v>2290</v>
      </c>
      <c r="K524" s="252">
        <v>2016</v>
      </c>
      <c r="L524" s="252" t="s">
        <v>804</v>
      </c>
      <c r="M524" s="252" t="s">
        <v>806</v>
      </c>
    </row>
    <row r="525" spans="1:21">
      <c r="A525" s="252">
        <v>213930</v>
      </c>
      <c r="B525" s="252" t="s">
        <v>1354</v>
      </c>
      <c r="C525" s="252" t="s">
        <v>301</v>
      </c>
      <c r="D525" s="252" t="s">
        <v>651</v>
      </c>
      <c r="E525" s="252" t="s">
        <v>833</v>
      </c>
      <c r="F525" s="252">
        <v>35830</v>
      </c>
      <c r="G525" s="252" t="s">
        <v>804</v>
      </c>
      <c r="H525" s="252" t="s">
        <v>834</v>
      </c>
      <c r="I525" s="252" t="s">
        <v>81</v>
      </c>
      <c r="J525" s="252" t="s">
        <v>805</v>
      </c>
      <c r="K525" s="252" t="s">
        <v>783</v>
      </c>
      <c r="M525" s="252" t="s">
        <v>806</v>
      </c>
      <c r="S525" s="252">
        <v>822</v>
      </c>
      <c r="T525" s="252">
        <v>43744</v>
      </c>
      <c r="U525" s="252" t="s">
        <v>2341</v>
      </c>
    </row>
    <row r="526" spans="1:21">
      <c r="A526" s="252">
        <v>213931</v>
      </c>
      <c r="B526" s="252" t="s">
        <v>739</v>
      </c>
      <c r="C526" s="252" t="s">
        <v>112</v>
      </c>
      <c r="D526" s="252" t="s">
        <v>440</v>
      </c>
      <c r="E526" s="252" t="s">
        <v>833</v>
      </c>
      <c r="F526" s="252">
        <v>35985</v>
      </c>
      <c r="G526" s="252" t="s">
        <v>804</v>
      </c>
      <c r="H526" s="252" t="s">
        <v>834</v>
      </c>
      <c r="I526" s="252" t="s">
        <v>81</v>
      </c>
      <c r="J526" s="252" t="s">
        <v>805</v>
      </c>
      <c r="K526" s="252">
        <v>2016</v>
      </c>
      <c r="L526" s="252" t="s">
        <v>816</v>
      </c>
      <c r="M526" s="252" t="s">
        <v>816</v>
      </c>
    </row>
    <row r="527" spans="1:21">
      <c r="A527" s="252">
        <v>215067</v>
      </c>
      <c r="B527" s="252" t="s">
        <v>1788</v>
      </c>
      <c r="C527" s="252" t="s">
        <v>186</v>
      </c>
      <c r="D527" s="252" t="s">
        <v>426</v>
      </c>
      <c r="E527" s="252" t="s">
        <v>832</v>
      </c>
      <c r="F527" s="252">
        <v>35527</v>
      </c>
      <c r="G527" s="252" t="s">
        <v>2242</v>
      </c>
      <c r="H527" s="252" t="s">
        <v>834</v>
      </c>
      <c r="I527" s="252" t="s">
        <v>182</v>
      </c>
      <c r="J527" s="252" t="s">
        <v>2290</v>
      </c>
      <c r="K527" s="252">
        <v>2016</v>
      </c>
      <c r="L527" s="252" t="s">
        <v>826</v>
      </c>
      <c r="M527" s="252" t="s">
        <v>826</v>
      </c>
    </row>
    <row r="528" spans="1:21">
      <c r="A528" s="252">
        <v>213937</v>
      </c>
      <c r="B528" s="252" t="s">
        <v>1054</v>
      </c>
      <c r="C528" s="252" t="s">
        <v>222</v>
      </c>
      <c r="D528" s="252" t="s">
        <v>1055</v>
      </c>
      <c r="E528" s="252" t="s">
        <v>832</v>
      </c>
      <c r="F528" s="252">
        <v>35947</v>
      </c>
      <c r="G528" s="252" t="s">
        <v>804</v>
      </c>
      <c r="H528" s="252" t="s">
        <v>834</v>
      </c>
      <c r="I528" s="252" t="s">
        <v>81</v>
      </c>
      <c r="J528" s="252" t="s">
        <v>2290</v>
      </c>
      <c r="K528" s="252">
        <v>2017</v>
      </c>
      <c r="L528" s="252" t="s">
        <v>804</v>
      </c>
      <c r="M528" s="252" t="s">
        <v>804</v>
      </c>
    </row>
    <row r="529" spans="1:21">
      <c r="A529" s="252">
        <v>215068</v>
      </c>
      <c r="B529" s="252" t="s">
        <v>1982</v>
      </c>
      <c r="C529" s="252" t="s">
        <v>82</v>
      </c>
      <c r="D529" s="252" t="s">
        <v>654</v>
      </c>
      <c r="E529" s="252" t="s">
        <v>832</v>
      </c>
      <c r="F529" s="252">
        <v>35524</v>
      </c>
      <c r="G529" s="252" t="s">
        <v>804</v>
      </c>
      <c r="H529" s="252" t="s">
        <v>2284</v>
      </c>
      <c r="I529" s="252" t="s">
        <v>182</v>
      </c>
      <c r="J529" s="252" t="s">
        <v>2290</v>
      </c>
      <c r="K529" s="252">
        <v>2015</v>
      </c>
      <c r="L529" s="252" t="s">
        <v>804</v>
      </c>
      <c r="M529" s="252" t="s">
        <v>783</v>
      </c>
    </row>
    <row r="530" spans="1:21">
      <c r="A530" s="252">
        <v>213938</v>
      </c>
      <c r="B530" s="252" t="s">
        <v>1475</v>
      </c>
      <c r="C530" s="252" t="s">
        <v>95</v>
      </c>
      <c r="D530" s="252" t="s">
        <v>484</v>
      </c>
      <c r="E530" s="252" t="s">
        <v>832</v>
      </c>
      <c r="F530" s="252">
        <v>34435</v>
      </c>
      <c r="G530" s="252" t="s">
        <v>804</v>
      </c>
      <c r="H530" s="252" t="s">
        <v>834</v>
      </c>
      <c r="I530" s="252" t="s">
        <v>81</v>
      </c>
      <c r="J530" s="252" t="s">
        <v>805</v>
      </c>
      <c r="K530" s="252">
        <v>2013</v>
      </c>
      <c r="L530" s="252" t="s">
        <v>806</v>
      </c>
      <c r="M530" s="252" t="s">
        <v>814</v>
      </c>
    </row>
    <row r="531" spans="1:21">
      <c r="A531" s="252">
        <v>212633</v>
      </c>
      <c r="B531" s="252" t="s">
        <v>1059</v>
      </c>
      <c r="C531" s="252" t="s">
        <v>99</v>
      </c>
      <c r="D531" s="252" t="s">
        <v>612</v>
      </c>
      <c r="E531" s="252" t="s">
        <v>832</v>
      </c>
      <c r="F531" s="252">
        <v>35899</v>
      </c>
      <c r="G531" s="252" t="s">
        <v>804</v>
      </c>
      <c r="H531" s="252" t="s">
        <v>834</v>
      </c>
      <c r="I531" s="252" t="s">
        <v>81</v>
      </c>
      <c r="J531" s="252" t="s">
        <v>805</v>
      </c>
      <c r="K531" s="252">
        <v>2016</v>
      </c>
      <c r="L531" s="252" t="s">
        <v>804</v>
      </c>
      <c r="M531" s="252" t="s">
        <v>804</v>
      </c>
    </row>
    <row r="532" spans="1:21">
      <c r="A532" s="252">
        <v>215070</v>
      </c>
      <c r="B532" s="252" t="s">
        <v>1954</v>
      </c>
      <c r="C532" s="252" t="s">
        <v>780</v>
      </c>
      <c r="D532" s="252" t="s">
        <v>531</v>
      </c>
      <c r="E532" s="252" t="s">
        <v>832</v>
      </c>
      <c r="F532" s="252">
        <v>33384</v>
      </c>
      <c r="G532" s="252" t="s">
        <v>2028</v>
      </c>
      <c r="H532" s="252" t="s">
        <v>2284</v>
      </c>
      <c r="I532" s="252" t="s">
        <v>182</v>
      </c>
      <c r="J532" s="252" t="s">
        <v>805</v>
      </c>
      <c r="K532" s="252">
        <v>2009</v>
      </c>
      <c r="L532" s="252" t="s">
        <v>804</v>
      </c>
      <c r="M532" s="252" t="s">
        <v>783</v>
      </c>
    </row>
    <row r="533" spans="1:21">
      <c r="A533" s="252">
        <v>215071</v>
      </c>
      <c r="B533" s="252" t="s">
        <v>775</v>
      </c>
      <c r="C533" s="252" t="s">
        <v>105</v>
      </c>
      <c r="D533" s="252" t="s">
        <v>558</v>
      </c>
      <c r="E533" s="252" t="s">
        <v>832</v>
      </c>
      <c r="F533" s="252">
        <v>35862</v>
      </c>
      <c r="G533" s="252" t="s">
        <v>816</v>
      </c>
      <c r="H533" s="252" t="s">
        <v>834</v>
      </c>
      <c r="I533" s="252" t="s">
        <v>182</v>
      </c>
      <c r="J533" s="252" t="s">
        <v>805</v>
      </c>
      <c r="K533" s="252">
        <v>2016</v>
      </c>
      <c r="L533" s="252" t="s">
        <v>818</v>
      </c>
      <c r="M533" s="252" t="s">
        <v>818</v>
      </c>
    </row>
    <row r="534" spans="1:21">
      <c r="A534" s="252">
        <v>213941</v>
      </c>
      <c r="B534" s="252" t="s">
        <v>1415</v>
      </c>
      <c r="C534" s="252" t="s">
        <v>253</v>
      </c>
      <c r="D534" s="252" t="s">
        <v>552</v>
      </c>
      <c r="E534" s="252" t="s">
        <v>832</v>
      </c>
      <c r="F534" s="252">
        <v>33544</v>
      </c>
      <c r="G534" s="252" t="s">
        <v>823</v>
      </c>
      <c r="H534" s="252" t="s">
        <v>834</v>
      </c>
      <c r="I534" s="252" t="s">
        <v>81</v>
      </c>
      <c r="J534" s="252" t="s">
        <v>2290</v>
      </c>
      <c r="K534" s="252">
        <v>2015</v>
      </c>
      <c r="L534" s="252" t="s">
        <v>804</v>
      </c>
      <c r="M534" s="252" t="s">
        <v>806</v>
      </c>
    </row>
    <row r="535" spans="1:21">
      <c r="A535" s="252">
        <v>212636</v>
      </c>
      <c r="B535" s="252" t="s">
        <v>1747</v>
      </c>
      <c r="C535" s="252" t="s">
        <v>158</v>
      </c>
      <c r="D535" s="252" t="s">
        <v>407</v>
      </c>
      <c r="E535" s="252" t="s">
        <v>832</v>
      </c>
      <c r="F535" s="252">
        <v>35920</v>
      </c>
      <c r="G535" s="252" t="s">
        <v>2225</v>
      </c>
      <c r="H535" s="252" t="s">
        <v>834</v>
      </c>
      <c r="I535" s="252" t="s">
        <v>81</v>
      </c>
      <c r="J535" s="252" t="s">
        <v>805</v>
      </c>
      <c r="K535" s="252">
        <v>2016</v>
      </c>
      <c r="L535" s="252" t="s">
        <v>818</v>
      </c>
      <c r="M535" s="252" t="s">
        <v>818</v>
      </c>
    </row>
    <row r="536" spans="1:21">
      <c r="A536" s="252">
        <v>213944</v>
      </c>
      <c r="B536" s="252" t="s">
        <v>1204</v>
      </c>
      <c r="C536" s="252" t="s">
        <v>211</v>
      </c>
      <c r="D536" s="252" t="s">
        <v>1205</v>
      </c>
      <c r="E536" s="252" t="s">
        <v>832</v>
      </c>
      <c r="F536" s="252">
        <v>33284</v>
      </c>
      <c r="G536" s="252" t="s">
        <v>813</v>
      </c>
      <c r="H536" s="252" t="s">
        <v>834</v>
      </c>
      <c r="I536" s="252" t="s">
        <v>81</v>
      </c>
      <c r="J536" s="252" t="s">
        <v>2290</v>
      </c>
      <c r="K536" s="252">
        <v>2010</v>
      </c>
      <c r="L536" s="252" t="s">
        <v>813</v>
      </c>
      <c r="M536" s="252" t="s">
        <v>813</v>
      </c>
    </row>
    <row r="537" spans="1:21">
      <c r="A537" s="252">
        <v>211091</v>
      </c>
      <c r="B537" s="252" t="s">
        <v>1782</v>
      </c>
      <c r="C537" s="252" t="s">
        <v>86</v>
      </c>
      <c r="D537" s="252" t="s">
        <v>579</v>
      </c>
      <c r="E537" s="252" t="s">
        <v>832</v>
      </c>
      <c r="F537" s="252">
        <v>33257</v>
      </c>
      <c r="G537" s="252" t="s">
        <v>826</v>
      </c>
      <c r="H537" s="252" t="s">
        <v>834</v>
      </c>
      <c r="I537" s="252" t="s">
        <v>81</v>
      </c>
      <c r="J537" s="252" t="s">
        <v>2290</v>
      </c>
      <c r="K537" s="252">
        <v>2014</v>
      </c>
      <c r="L537" s="252" t="s">
        <v>804</v>
      </c>
      <c r="M537" s="252" t="s">
        <v>826</v>
      </c>
      <c r="S537" s="252">
        <v>828</v>
      </c>
      <c r="T537" s="252">
        <v>43744</v>
      </c>
      <c r="U537" s="252" t="s">
        <v>2329</v>
      </c>
    </row>
    <row r="538" spans="1:21">
      <c r="A538" s="252">
        <v>205797</v>
      </c>
      <c r="B538" s="252" t="s">
        <v>326</v>
      </c>
      <c r="C538" s="252" t="s">
        <v>110</v>
      </c>
      <c r="D538" s="252" t="s">
        <v>416</v>
      </c>
      <c r="E538" s="252" t="s">
        <v>832</v>
      </c>
      <c r="F538" s="252">
        <v>31216</v>
      </c>
      <c r="G538" s="252" t="s">
        <v>804</v>
      </c>
      <c r="H538" s="252" t="s">
        <v>834</v>
      </c>
      <c r="I538" s="252" t="s">
        <v>81</v>
      </c>
      <c r="J538" s="252" t="s">
        <v>2290</v>
      </c>
      <c r="K538" s="252">
        <v>2006</v>
      </c>
      <c r="L538" s="252" t="s">
        <v>2291</v>
      </c>
      <c r="M538" s="252" t="s">
        <v>816</v>
      </c>
    </row>
    <row r="539" spans="1:21">
      <c r="A539" s="252">
        <v>215076</v>
      </c>
      <c r="B539" s="252" t="s">
        <v>1544</v>
      </c>
      <c r="C539" s="252" t="s">
        <v>300</v>
      </c>
      <c r="D539" s="252" t="s">
        <v>582</v>
      </c>
      <c r="E539" s="252" t="s">
        <v>832</v>
      </c>
      <c r="F539" s="252">
        <v>35796</v>
      </c>
      <c r="G539" s="252" t="s">
        <v>2159</v>
      </c>
      <c r="H539" s="252" t="s">
        <v>834</v>
      </c>
      <c r="I539" s="252" t="s">
        <v>182</v>
      </c>
      <c r="J539" s="252" t="s">
        <v>805</v>
      </c>
      <c r="K539" s="252">
        <v>2016</v>
      </c>
      <c r="L539" s="252" t="s">
        <v>815</v>
      </c>
      <c r="M539" s="252" t="s">
        <v>815</v>
      </c>
    </row>
    <row r="540" spans="1:21">
      <c r="A540" s="252">
        <v>212640</v>
      </c>
      <c r="B540" s="252" t="s">
        <v>349</v>
      </c>
      <c r="C540" s="252" t="s">
        <v>113</v>
      </c>
      <c r="D540" s="252" t="s">
        <v>394</v>
      </c>
      <c r="E540" s="252" t="s">
        <v>832</v>
      </c>
      <c r="F540" s="252">
        <v>35246</v>
      </c>
      <c r="G540" s="252" t="s">
        <v>2162</v>
      </c>
      <c r="H540" s="252" t="s">
        <v>834</v>
      </c>
      <c r="I540" s="252" t="s">
        <v>81</v>
      </c>
      <c r="J540" s="252" t="s">
        <v>2290</v>
      </c>
      <c r="K540" s="252">
        <v>2014</v>
      </c>
      <c r="L540" s="252" t="s">
        <v>2291</v>
      </c>
      <c r="M540" s="252" t="s">
        <v>815</v>
      </c>
    </row>
    <row r="541" spans="1:21">
      <c r="A541" s="252">
        <v>213952</v>
      </c>
      <c r="B541" s="252" t="s">
        <v>673</v>
      </c>
      <c r="C541" s="252" t="s">
        <v>104</v>
      </c>
      <c r="D541" s="252" t="s">
        <v>549</v>
      </c>
      <c r="E541" s="252" t="s">
        <v>832</v>
      </c>
      <c r="F541" s="252">
        <v>33069</v>
      </c>
      <c r="G541" s="252" t="s">
        <v>816</v>
      </c>
      <c r="H541" s="252" t="s">
        <v>834</v>
      </c>
      <c r="I541" s="252" t="s">
        <v>182</v>
      </c>
      <c r="J541" s="252" t="s">
        <v>2290</v>
      </c>
      <c r="K541" s="252">
        <v>2009</v>
      </c>
      <c r="L541" s="252" t="s">
        <v>804</v>
      </c>
      <c r="M541" s="252" t="s">
        <v>816</v>
      </c>
    </row>
    <row r="542" spans="1:21">
      <c r="A542" s="252">
        <v>213953</v>
      </c>
      <c r="B542" s="252" t="s">
        <v>1507</v>
      </c>
      <c r="C542" s="252" t="s">
        <v>155</v>
      </c>
      <c r="D542" s="252" t="s">
        <v>537</v>
      </c>
      <c r="E542" s="252" t="s">
        <v>832</v>
      </c>
      <c r="F542" s="252">
        <v>36178</v>
      </c>
      <c r="G542" s="252" t="s">
        <v>2139</v>
      </c>
      <c r="H542" s="252" t="s">
        <v>834</v>
      </c>
      <c r="I542" s="252" t="s">
        <v>81</v>
      </c>
      <c r="J542" s="252" t="s">
        <v>805</v>
      </c>
      <c r="K542" s="252">
        <v>2017</v>
      </c>
      <c r="L542" s="252" t="s">
        <v>815</v>
      </c>
      <c r="M542" s="252" t="s">
        <v>815</v>
      </c>
    </row>
    <row r="543" spans="1:21">
      <c r="A543" s="252">
        <v>211786</v>
      </c>
      <c r="B543" s="252" t="s">
        <v>1033</v>
      </c>
      <c r="C543" s="252" t="s">
        <v>79</v>
      </c>
      <c r="D543" s="252" t="s">
        <v>432</v>
      </c>
      <c r="E543" s="252" t="s">
        <v>832</v>
      </c>
      <c r="F543" s="252">
        <v>34960</v>
      </c>
      <c r="G543" s="252" t="s">
        <v>804</v>
      </c>
      <c r="H543" s="252" t="s">
        <v>834</v>
      </c>
      <c r="I543" s="252" t="s">
        <v>81</v>
      </c>
      <c r="J543" s="252" t="s">
        <v>2290</v>
      </c>
      <c r="K543" s="252">
        <v>2013</v>
      </c>
      <c r="L543" s="252" t="s">
        <v>804</v>
      </c>
      <c r="M543" s="252" t="s">
        <v>804</v>
      </c>
    </row>
    <row r="544" spans="1:21">
      <c r="A544" s="252">
        <v>212644</v>
      </c>
      <c r="B544" s="252" t="s">
        <v>1758</v>
      </c>
      <c r="C544" s="252" t="s">
        <v>206</v>
      </c>
      <c r="D544" s="252" t="s">
        <v>1759</v>
      </c>
      <c r="E544" s="252" t="s">
        <v>832</v>
      </c>
      <c r="F544" s="252">
        <v>35801</v>
      </c>
      <c r="G544" s="252" t="s">
        <v>2228</v>
      </c>
      <c r="H544" s="252" t="s">
        <v>834</v>
      </c>
      <c r="I544" s="252" t="s">
        <v>182</v>
      </c>
      <c r="J544" s="252" t="s">
        <v>2290</v>
      </c>
      <c r="K544" s="252">
        <v>2016</v>
      </c>
      <c r="L544" s="252" t="s">
        <v>2324</v>
      </c>
      <c r="M544" s="252" t="s">
        <v>818</v>
      </c>
    </row>
    <row r="545" spans="1:13">
      <c r="A545" s="252">
        <v>212645</v>
      </c>
      <c r="B545" s="252" t="s">
        <v>1812</v>
      </c>
      <c r="C545" s="252" t="s">
        <v>295</v>
      </c>
      <c r="D545" s="252" t="s">
        <v>1813</v>
      </c>
      <c r="E545" s="252" t="s">
        <v>833</v>
      </c>
      <c r="F545" s="252">
        <v>35468</v>
      </c>
      <c r="G545" s="252" t="s">
        <v>823</v>
      </c>
      <c r="H545" s="252" t="s">
        <v>834</v>
      </c>
      <c r="I545" s="252" t="s">
        <v>182</v>
      </c>
      <c r="J545" s="252" t="s">
        <v>2290</v>
      </c>
      <c r="K545" s="252">
        <v>2016</v>
      </c>
      <c r="L545" s="252" t="s">
        <v>823</v>
      </c>
      <c r="M545" s="252" t="s">
        <v>823</v>
      </c>
    </row>
    <row r="546" spans="1:13">
      <c r="A546" s="252">
        <v>215083</v>
      </c>
      <c r="B546" s="252" t="s">
        <v>1326</v>
      </c>
      <c r="C546" s="252" t="s">
        <v>114</v>
      </c>
      <c r="D546" s="252" t="s">
        <v>711</v>
      </c>
      <c r="E546" s="252" t="s">
        <v>833</v>
      </c>
      <c r="F546" s="252">
        <v>34788</v>
      </c>
      <c r="G546" s="252" t="s">
        <v>2086</v>
      </c>
      <c r="H546" s="252" t="s">
        <v>834</v>
      </c>
      <c r="I546" s="252" t="s">
        <v>182</v>
      </c>
      <c r="J546" s="252" t="s">
        <v>805</v>
      </c>
      <c r="K546" s="252">
        <v>2014</v>
      </c>
      <c r="L546" s="252" t="s">
        <v>2292</v>
      </c>
      <c r="M546" s="252" t="s">
        <v>806</v>
      </c>
    </row>
    <row r="547" spans="1:13">
      <c r="A547" s="252">
        <v>212647</v>
      </c>
      <c r="B547" s="252" t="s">
        <v>1149</v>
      </c>
      <c r="C547" s="252" t="s">
        <v>199</v>
      </c>
      <c r="D547" s="252" t="s">
        <v>481</v>
      </c>
      <c r="E547" s="252" t="s">
        <v>832</v>
      </c>
      <c r="F547" s="252">
        <v>35431</v>
      </c>
      <c r="G547" s="252" t="s">
        <v>804</v>
      </c>
      <c r="H547" s="252" t="s">
        <v>834</v>
      </c>
      <c r="I547" s="252" t="s">
        <v>81</v>
      </c>
      <c r="J547" s="252" t="s">
        <v>2290</v>
      </c>
      <c r="K547" s="252">
        <v>2016</v>
      </c>
      <c r="L547" s="252" t="s">
        <v>804</v>
      </c>
      <c r="M547" s="252" t="s">
        <v>804</v>
      </c>
    </row>
    <row r="548" spans="1:13">
      <c r="A548" s="252">
        <v>213963</v>
      </c>
      <c r="B548" s="252" t="s">
        <v>1321</v>
      </c>
      <c r="C548" s="252" t="s">
        <v>313</v>
      </c>
      <c r="D548" s="252" t="s">
        <v>528</v>
      </c>
      <c r="E548" s="252" t="s">
        <v>832</v>
      </c>
      <c r="F548" s="252">
        <v>36025</v>
      </c>
      <c r="G548" s="252" t="s">
        <v>2085</v>
      </c>
      <c r="H548" s="252" t="s">
        <v>834</v>
      </c>
      <c r="I548" s="252" t="s">
        <v>182</v>
      </c>
      <c r="J548" s="252" t="s">
        <v>805</v>
      </c>
      <c r="K548" s="252">
        <v>2017</v>
      </c>
      <c r="L548" s="252" t="s">
        <v>804</v>
      </c>
      <c r="M548" s="252" t="s">
        <v>806</v>
      </c>
    </row>
    <row r="549" spans="1:13">
      <c r="A549" s="252">
        <v>212652</v>
      </c>
      <c r="B549" s="252" t="s">
        <v>1742</v>
      </c>
      <c r="C549" s="252" t="s">
        <v>107</v>
      </c>
      <c r="D549" s="252" t="s">
        <v>449</v>
      </c>
      <c r="E549" s="252" t="s">
        <v>832</v>
      </c>
      <c r="F549" s="252">
        <v>35065</v>
      </c>
      <c r="G549" s="252" t="s">
        <v>2011</v>
      </c>
      <c r="H549" s="252" t="s">
        <v>834</v>
      </c>
      <c r="I549" s="252" t="s">
        <v>81</v>
      </c>
      <c r="J549" s="252" t="s">
        <v>805</v>
      </c>
      <c r="K549" s="252">
        <v>2014</v>
      </c>
      <c r="L549" s="252" t="s">
        <v>814</v>
      </c>
      <c r="M549" s="252" t="s">
        <v>818</v>
      </c>
    </row>
    <row r="550" spans="1:13">
      <c r="A550" s="252">
        <v>210468</v>
      </c>
      <c r="B550" s="252" t="s">
        <v>1309</v>
      </c>
      <c r="C550" s="252" t="s">
        <v>86</v>
      </c>
      <c r="D550" s="252" t="s">
        <v>436</v>
      </c>
      <c r="E550" s="252" t="s">
        <v>832</v>
      </c>
      <c r="F550" s="252">
        <v>34076</v>
      </c>
      <c r="G550" s="252" t="s">
        <v>1310</v>
      </c>
      <c r="H550" s="252" t="s">
        <v>834</v>
      </c>
      <c r="I550" s="252" t="s">
        <v>81</v>
      </c>
      <c r="M550" s="252" t="s">
        <v>806</v>
      </c>
    </row>
    <row r="551" spans="1:13">
      <c r="A551" s="252">
        <v>211797</v>
      </c>
      <c r="B551" s="252" t="s">
        <v>1133</v>
      </c>
      <c r="C551" s="252" t="s">
        <v>109</v>
      </c>
      <c r="D551" s="252" t="s">
        <v>386</v>
      </c>
      <c r="E551" s="252" t="s">
        <v>832</v>
      </c>
      <c r="F551" s="252">
        <v>35796</v>
      </c>
      <c r="G551" s="252" t="s">
        <v>804</v>
      </c>
      <c r="H551" s="252" t="s">
        <v>834</v>
      </c>
      <c r="I551" s="252" t="s">
        <v>81</v>
      </c>
      <c r="J551" s="252" t="s">
        <v>2290</v>
      </c>
      <c r="K551" s="252">
        <v>2015</v>
      </c>
      <c r="L551" s="252" t="s">
        <v>804</v>
      </c>
      <c r="M551" s="252" t="s">
        <v>804</v>
      </c>
    </row>
    <row r="552" spans="1:13">
      <c r="A552" s="252">
        <v>212661</v>
      </c>
      <c r="B552" s="252" t="s">
        <v>2005</v>
      </c>
      <c r="C552" s="252" t="s">
        <v>85</v>
      </c>
      <c r="D552" s="252" t="s">
        <v>2006</v>
      </c>
      <c r="E552" s="252" t="s">
        <v>833</v>
      </c>
      <c r="F552" s="252">
        <v>35481</v>
      </c>
      <c r="G552" s="252" t="s">
        <v>2059</v>
      </c>
      <c r="H552" s="252" t="s">
        <v>2287</v>
      </c>
      <c r="I552" s="252" t="s">
        <v>81</v>
      </c>
      <c r="J552" s="252" t="s">
        <v>2290</v>
      </c>
      <c r="K552" s="252">
        <v>2015</v>
      </c>
      <c r="L552" s="252" t="s">
        <v>806</v>
      </c>
      <c r="M552" s="252" t="s">
        <v>783</v>
      </c>
    </row>
    <row r="553" spans="1:13">
      <c r="A553" s="252">
        <v>215096</v>
      </c>
      <c r="B553" s="252" t="s">
        <v>1880</v>
      </c>
      <c r="C553" s="252" t="s">
        <v>203</v>
      </c>
      <c r="D553" s="252" t="s">
        <v>324</v>
      </c>
      <c r="E553" s="252" t="s">
        <v>833</v>
      </c>
      <c r="F553" s="252">
        <v>33078</v>
      </c>
      <c r="G553" s="252" t="s">
        <v>2268</v>
      </c>
      <c r="H553" s="252" t="s">
        <v>834</v>
      </c>
      <c r="I553" s="252" t="s">
        <v>182</v>
      </c>
      <c r="J553" s="252" t="s">
        <v>805</v>
      </c>
      <c r="K553" s="252">
        <v>2008</v>
      </c>
      <c r="L553" s="252" t="s">
        <v>823</v>
      </c>
      <c r="M553" s="252" t="s">
        <v>823</v>
      </c>
    </row>
    <row r="554" spans="1:13">
      <c r="A554" s="252">
        <v>211801</v>
      </c>
      <c r="B554" s="252" t="s">
        <v>1897</v>
      </c>
      <c r="C554" s="252" t="s">
        <v>148</v>
      </c>
      <c r="D554" s="252" t="s">
        <v>1898</v>
      </c>
      <c r="E554" s="252" t="s">
        <v>832</v>
      </c>
      <c r="F554" s="252">
        <v>34339</v>
      </c>
      <c r="G554" s="252" t="s">
        <v>804</v>
      </c>
      <c r="H554" s="252" t="s">
        <v>834</v>
      </c>
      <c r="I554" s="252" t="s">
        <v>81</v>
      </c>
      <c r="J554" s="252" t="s">
        <v>805</v>
      </c>
      <c r="K554" s="252" t="s">
        <v>783</v>
      </c>
      <c r="M554" s="252" t="s">
        <v>824</v>
      </c>
    </row>
    <row r="555" spans="1:13">
      <c r="A555" s="252">
        <v>213975</v>
      </c>
      <c r="B555" s="252" t="s">
        <v>1772</v>
      </c>
      <c r="C555" s="252" t="s">
        <v>256</v>
      </c>
      <c r="D555" s="252" t="s">
        <v>740</v>
      </c>
      <c r="E555" s="252" t="s">
        <v>833</v>
      </c>
      <c r="F555" s="252">
        <v>34475</v>
      </c>
      <c r="G555" s="252" t="s">
        <v>804</v>
      </c>
      <c r="H555" s="252" t="s">
        <v>834</v>
      </c>
      <c r="I555" s="252" t="s">
        <v>81</v>
      </c>
      <c r="J555" s="252" t="s">
        <v>2290</v>
      </c>
      <c r="K555" s="252">
        <v>2013</v>
      </c>
      <c r="L555" s="252" t="s">
        <v>2291</v>
      </c>
      <c r="M555" s="252" t="s">
        <v>826</v>
      </c>
    </row>
    <row r="556" spans="1:13">
      <c r="A556" s="252">
        <v>211803</v>
      </c>
      <c r="B556" s="252" t="s">
        <v>1078</v>
      </c>
      <c r="C556" s="252" t="s">
        <v>236</v>
      </c>
      <c r="D556" s="252" t="s">
        <v>432</v>
      </c>
      <c r="E556" s="252" t="s">
        <v>833</v>
      </c>
      <c r="F556" s="252">
        <v>32143</v>
      </c>
      <c r="G556" s="252" t="s">
        <v>1310</v>
      </c>
      <c r="H556" s="252" t="s">
        <v>834</v>
      </c>
      <c r="I556" s="252" t="s">
        <v>81</v>
      </c>
      <c r="J556" s="252" t="s">
        <v>2290</v>
      </c>
      <c r="K556" s="252">
        <v>2010</v>
      </c>
      <c r="L556" s="252" t="s">
        <v>2292</v>
      </c>
      <c r="M556" s="252" t="s">
        <v>804</v>
      </c>
    </row>
    <row r="557" spans="1:13">
      <c r="A557" s="252">
        <v>215101</v>
      </c>
      <c r="B557" s="252" t="s">
        <v>1189</v>
      </c>
      <c r="C557" s="252" t="s">
        <v>86</v>
      </c>
      <c r="D557" s="252" t="s">
        <v>763</v>
      </c>
      <c r="E557" s="252" t="s">
        <v>832</v>
      </c>
      <c r="F557" s="252">
        <v>35812</v>
      </c>
      <c r="G557" s="252" t="s">
        <v>804</v>
      </c>
      <c r="H557" s="252" t="s">
        <v>834</v>
      </c>
      <c r="I557" s="252" t="s">
        <v>182</v>
      </c>
      <c r="J557" s="252" t="s">
        <v>805</v>
      </c>
      <c r="K557" s="252">
        <v>2015</v>
      </c>
      <c r="L557" s="252" t="s">
        <v>804</v>
      </c>
      <c r="M557" s="252" t="s">
        <v>804</v>
      </c>
    </row>
    <row r="558" spans="1:13">
      <c r="A558" s="252">
        <v>212667</v>
      </c>
      <c r="B558" s="252" t="s">
        <v>946</v>
      </c>
      <c r="C558" s="252" t="s">
        <v>175</v>
      </c>
      <c r="D558" s="252" t="s">
        <v>432</v>
      </c>
      <c r="E558" s="252" t="s">
        <v>833</v>
      </c>
      <c r="F558" s="252">
        <v>34418</v>
      </c>
      <c r="G558" s="252" t="s">
        <v>804</v>
      </c>
      <c r="H558" s="252" t="s">
        <v>834</v>
      </c>
      <c r="I558" s="252" t="s">
        <v>81</v>
      </c>
      <c r="J558" s="252" t="s">
        <v>2290</v>
      </c>
      <c r="K558" s="252">
        <v>2012</v>
      </c>
      <c r="L558" s="252" t="s">
        <v>824</v>
      </c>
      <c r="M558" s="252" t="s">
        <v>804</v>
      </c>
    </row>
    <row r="559" spans="1:13">
      <c r="A559" s="252">
        <v>215102</v>
      </c>
      <c r="B559" s="252" t="s">
        <v>1756</v>
      </c>
      <c r="C559" s="252" t="s">
        <v>86</v>
      </c>
      <c r="D559" s="252" t="s">
        <v>1757</v>
      </c>
      <c r="E559" s="252" t="s">
        <v>832</v>
      </c>
      <c r="F559" s="252">
        <v>32428</v>
      </c>
      <c r="G559" s="252" t="s">
        <v>818</v>
      </c>
      <c r="H559" s="252" t="s">
        <v>834</v>
      </c>
      <c r="I559" s="252" t="s">
        <v>182</v>
      </c>
      <c r="J559" s="252" t="s">
        <v>2290</v>
      </c>
      <c r="K559" s="252">
        <v>2006</v>
      </c>
      <c r="L559" s="252" t="s">
        <v>806</v>
      </c>
      <c r="M559" s="252" t="s">
        <v>818</v>
      </c>
    </row>
    <row r="560" spans="1:13">
      <c r="A560" s="252">
        <v>213978</v>
      </c>
      <c r="B560" s="252" t="s">
        <v>1590</v>
      </c>
      <c r="C560" s="252" t="s">
        <v>301</v>
      </c>
      <c r="D560" s="252" t="s">
        <v>1591</v>
      </c>
      <c r="E560" s="252" t="s">
        <v>833</v>
      </c>
      <c r="F560" s="252">
        <v>36503</v>
      </c>
      <c r="G560" s="252" t="s">
        <v>2029</v>
      </c>
      <c r="H560" s="252" t="s">
        <v>834</v>
      </c>
      <c r="I560" s="252" t="s">
        <v>182</v>
      </c>
      <c r="J560" s="252" t="s">
        <v>2290</v>
      </c>
      <c r="K560" s="252">
        <v>2017</v>
      </c>
      <c r="L560" s="252" t="s">
        <v>804</v>
      </c>
      <c r="M560" s="252" t="s">
        <v>816</v>
      </c>
    </row>
    <row r="561" spans="1:13">
      <c r="A561" s="252">
        <v>212671</v>
      </c>
      <c r="B561" s="252" t="s">
        <v>1863</v>
      </c>
      <c r="C561" s="252" t="s">
        <v>170</v>
      </c>
      <c r="D561" s="252" t="s">
        <v>468</v>
      </c>
      <c r="E561" s="252" t="s">
        <v>833</v>
      </c>
      <c r="F561" s="252">
        <v>35577</v>
      </c>
      <c r="G561" s="252" t="s">
        <v>2251</v>
      </c>
      <c r="H561" s="252" t="s">
        <v>834</v>
      </c>
      <c r="I561" s="252" t="s">
        <v>182</v>
      </c>
      <c r="J561" s="252" t="s">
        <v>2290</v>
      </c>
      <c r="K561" s="252">
        <v>2015</v>
      </c>
      <c r="L561" s="252" t="s">
        <v>823</v>
      </c>
      <c r="M561" s="252" t="s">
        <v>823</v>
      </c>
    </row>
    <row r="562" spans="1:13">
      <c r="A562" s="252">
        <v>215105</v>
      </c>
      <c r="B562" s="252" t="s">
        <v>1275</v>
      </c>
      <c r="C562" s="252" t="s">
        <v>791</v>
      </c>
      <c r="D562" s="252" t="s">
        <v>1276</v>
      </c>
      <c r="E562" s="252" t="s">
        <v>833</v>
      </c>
      <c r="F562" s="252">
        <v>33239</v>
      </c>
      <c r="G562" s="252" t="s">
        <v>2067</v>
      </c>
      <c r="H562" s="252" t="s">
        <v>834</v>
      </c>
      <c r="I562" s="252" t="s">
        <v>182</v>
      </c>
      <c r="J562" s="252" t="s">
        <v>2290</v>
      </c>
      <c r="K562" s="252">
        <v>2008</v>
      </c>
      <c r="L562" s="252" t="s">
        <v>806</v>
      </c>
      <c r="M562" s="252" t="s">
        <v>806</v>
      </c>
    </row>
    <row r="563" spans="1:13">
      <c r="A563" s="252">
        <v>213979</v>
      </c>
      <c r="B563" s="252" t="s">
        <v>1422</v>
      </c>
      <c r="C563" s="252" t="s">
        <v>169</v>
      </c>
      <c r="D563" s="252" t="s">
        <v>649</v>
      </c>
      <c r="E563" s="252" t="s">
        <v>833</v>
      </c>
      <c r="F563" s="252">
        <v>35803</v>
      </c>
      <c r="G563" s="252" t="s">
        <v>2123</v>
      </c>
      <c r="H563" s="252" t="s">
        <v>834</v>
      </c>
      <c r="I563" s="252" t="s">
        <v>81</v>
      </c>
      <c r="J563" s="252" t="s">
        <v>2290</v>
      </c>
      <c r="K563" s="252">
        <v>2016</v>
      </c>
      <c r="L563" s="252" t="s">
        <v>2292</v>
      </c>
      <c r="M563" s="252" t="s">
        <v>806</v>
      </c>
    </row>
    <row r="564" spans="1:13">
      <c r="A564" s="252">
        <v>212672</v>
      </c>
      <c r="B564" s="252" t="s">
        <v>1174</v>
      </c>
      <c r="C564" s="252" t="s">
        <v>1175</v>
      </c>
      <c r="D564" s="252" t="s">
        <v>521</v>
      </c>
      <c r="E564" s="252" t="s">
        <v>833</v>
      </c>
      <c r="F564" s="252">
        <v>32898</v>
      </c>
      <c r="G564" s="252" t="s">
        <v>804</v>
      </c>
      <c r="H564" s="252" t="s">
        <v>834</v>
      </c>
      <c r="I564" s="252" t="s">
        <v>81</v>
      </c>
      <c r="J564" s="252" t="s">
        <v>2290</v>
      </c>
      <c r="K564" s="252">
        <v>2007</v>
      </c>
      <c r="L564" s="252" t="s">
        <v>804</v>
      </c>
      <c r="M564" s="252" t="s">
        <v>804</v>
      </c>
    </row>
    <row r="565" spans="1:13">
      <c r="A565" s="252">
        <v>215106</v>
      </c>
      <c r="B565" s="252" t="s">
        <v>1595</v>
      </c>
      <c r="C565" s="252" t="s">
        <v>171</v>
      </c>
      <c r="D565" s="252" t="s">
        <v>435</v>
      </c>
      <c r="E565" s="252" t="s">
        <v>833</v>
      </c>
      <c r="F565" s="252">
        <v>34203</v>
      </c>
      <c r="G565" s="252" t="s">
        <v>2169</v>
      </c>
      <c r="H565" s="252" t="s">
        <v>834</v>
      </c>
      <c r="I565" s="252" t="s">
        <v>182</v>
      </c>
      <c r="J565" s="252" t="s">
        <v>2290</v>
      </c>
      <c r="K565" s="252">
        <v>2012</v>
      </c>
      <c r="L565" s="252" t="s">
        <v>804</v>
      </c>
      <c r="M565" s="252" t="s">
        <v>816</v>
      </c>
    </row>
    <row r="566" spans="1:13">
      <c r="A566" s="252">
        <v>213983</v>
      </c>
      <c r="B566" s="252" t="s">
        <v>1385</v>
      </c>
      <c r="C566" s="252" t="s">
        <v>86</v>
      </c>
      <c r="D566" s="252" t="s">
        <v>447</v>
      </c>
      <c r="E566" s="252" t="s">
        <v>832</v>
      </c>
      <c r="F566" s="252">
        <v>36161</v>
      </c>
      <c r="G566" s="252" t="s">
        <v>2112</v>
      </c>
      <c r="H566" s="252" t="s">
        <v>834</v>
      </c>
      <c r="I566" s="252" t="s">
        <v>182</v>
      </c>
      <c r="J566" s="252" t="s">
        <v>2290</v>
      </c>
      <c r="K566" s="252">
        <v>2017</v>
      </c>
      <c r="L566" s="252" t="s">
        <v>804</v>
      </c>
      <c r="M566" s="252" t="s">
        <v>806</v>
      </c>
    </row>
    <row r="567" spans="1:13">
      <c r="A567" s="252">
        <v>210478</v>
      </c>
      <c r="B567" s="252" t="s">
        <v>1920</v>
      </c>
      <c r="C567" s="252" t="s">
        <v>235</v>
      </c>
      <c r="D567" s="252" t="s">
        <v>529</v>
      </c>
      <c r="E567" s="252" t="s">
        <v>833</v>
      </c>
      <c r="F567" s="252">
        <v>34107</v>
      </c>
      <c r="G567" s="252" t="s">
        <v>2023</v>
      </c>
      <c r="H567" s="252" t="s">
        <v>834</v>
      </c>
      <c r="I567" s="252" t="s">
        <v>182</v>
      </c>
      <c r="J567" s="252" t="s">
        <v>805</v>
      </c>
      <c r="K567" s="252">
        <v>2011</v>
      </c>
      <c r="L567" s="252" t="s">
        <v>2291</v>
      </c>
      <c r="M567" s="252" t="s">
        <v>824</v>
      </c>
    </row>
    <row r="568" spans="1:13">
      <c r="A568" s="252">
        <v>213988</v>
      </c>
      <c r="B568" s="252" t="s">
        <v>1529</v>
      </c>
      <c r="C568" s="252" t="s">
        <v>120</v>
      </c>
      <c r="D568" s="252" t="s">
        <v>395</v>
      </c>
      <c r="E568" s="252" t="s">
        <v>833</v>
      </c>
      <c r="F568" s="252">
        <v>35330</v>
      </c>
      <c r="G568" s="252" t="s">
        <v>804</v>
      </c>
      <c r="H568" s="252" t="s">
        <v>834</v>
      </c>
      <c r="I568" s="252" t="s">
        <v>81</v>
      </c>
      <c r="J568" s="252" t="s">
        <v>805</v>
      </c>
      <c r="K568" s="252">
        <v>2014</v>
      </c>
      <c r="L568" s="252" t="s">
        <v>815</v>
      </c>
      <c r="M568" s="252" t="s">
        <v>815</v>
      </c>
    </row>
    <row r="569" spans="1:13">
      <c r="A569" s="252">
        <v>215110</v>
      </c>
      <c r="B569" s="252" t="s">
        <v>1922</v>
      </c>
      <c r="C569" s="252" t="s">
        <v>274</v>
      </c>
      <c r="D569" s="252" t="s">
        <v>297</v>
      </c>
      <c r="E569" s="252" t="s">
        <v>833</v>
      </c>
      <c r="F569" s="252">
        <v>35084</v>
      </c>
      <c r="G569" s="252" t="s">
        <v>2029</v>
      </c>
      <c r="H569" s="252" t="s">
        <v>834</v>
      </c>
      <c r="I569" s="252" t="s">
        <v>182</v>
      </c>
      <c r="J569" s="252" t="s">
        <v>805</v>
      </c>
      <c r="K569" s="252">
        <v>2013</v>
      </c>
      <c r="L569" s="252" t="s">
        <v>806</v>
      </c>
      <c r="M569" s="252" t="s">
        <v>824</v>
      </c>
    </row>
    <row r="570" spans="1:13">
      <c r="A570" s="252">
        <v>211123</v>
      </c>
      <c r="B570" s="252" t="s">
        <v>1661</v>
      </c>
      <c r="C570" s="252" t="s">
        <v>144</v>
      </c>
      <c r="D570" s="252" t="s">
        <v>506</v>
      </c>
      <c r="E570" s="252" t="s">
        <v>833</v>
      </c>
      <c r="F570" s="252">
        <v>34478</v>
      </c>
      <c r="G570" s="252" t="s">
        <v>2022</v>
      </c>
      <c r="H570" s="252" t="s">
        <v>834</v>
      </c>
      <c r="I570" s="252" t="s">
        <v>81</v>
      </c>
      <c r="J570" s="252" t="s">
        <v>2290</v>
      </c>
      <c r="K570" s="252">
        <v>2013</v>
      </c>
      <c r="L570" s="252" t="s">
        <v>829</v>
      </c>
      <c r="M570" s="252" t="s">
        <v>829</v>
      </c>
    </row>
    <row r="571" spans="1:13">
      <c r="A571" s="252">
        <v>215111</v>
      </c>
      <c r="B571" s="252" t="s">
        <v>1642</v>
      </c>
      <c r="C571" s="252" t="s">
        <v>103</v>
      </c>
      <c r="D571" s="252" t="s">
        <v>1643</v>
      </c>
      <c r="E571" s="252" t="s">
        <v>833</v>
      </c>
      <c r="F571" s="252">
        <v>36008</v>
      </c>
      <c r="G571" s="252" t="s">
        <v>2189</v>
      </c>
      <c r="H571" s="252" t="s">
        <v>834</v>
      </c>
      <c r="I571" s="252" t="s">
        <v>182</v>
      </c>
      <c r="J571" s="252" t="s">
        <v>2290</v>
      </c>
      <c r="K571" s="252">
        <v>2016</v>
      </c>
      <c r="L571" s="252" t="s">
        <v>823</v>
      </c>
      <c r="M571" s="252" t="s">
        <v>819</v>
      </c>
    </row>
    <row r="572" spans="1:13">
      <c r="A572" s="252">
        <v>213993</v>
      </c>
      <c r="B572" s="252" t="s">
        <v>1123</v>
      </c>
      <c r="C572" s="252" t="s">
        <v>675</v>
      </c>
      <c r="D572" s="252" t="s">
        <v>536</v>
      </c>
      <c r="E572" s="252" t="s">
        <v>833</v>
      </c>
      <c r="F572" s="252">
        <v>34040</v>
      </c>
      <c r="G572" s="252" t="s">
        <v>804</v>
      </c>
      <c r="H572" s="252" t="s">
        <v>834</v>
      </c>
      <c r="I572" s="252" t="s">
        <v>81</v>
      </c>
      <c r="J572" s="252" t="s">
        <v>2290</v>
      </c>
      <c r="K572" s="252">
        <v>2011</v>
      </c>
      <c r="L572" s="252" t="s">
        <v>2291</v>
      </c>
      <c r="M572" s="252" t="s">
        <v>804</v>
      </c>
    </row>
    <row r="573" spans="1:13">
      <c r="A573" s="252">
        <v>213995</v>
      </c>
      <c r="B573" s="252" t="s">
        <v>972</v>
      </c>
      <c r="C573" s="252" t="s">
        <v>133</v>
      </c>
      <c r="D573" s="252" t="s">
        <v>488</v>
      </c>
      <c r="E573" s="252" t="s">
        <v>833</v>
      </c>
      <c r="F573" s="252">
        <v>36044</v>
      </c>
      <c r="G573" s="252" t="s">
        <v>804</v>
      </c>
      <c r="H573" s="252" t="s">
        <v>834</v>
      </c>
      <c r="I573" s="252" t="s">
        <v>182</v>
      </c>
      <c r="J573" s="252" t="s">
        <v>805</v>
      </c>
      <c r="K573" s="252">
        <v>2016</v>
      </c>
      <c r="L573" s="252" t="s">
        <v>804</v>
      </c>
      <c r="M573" s="252" t="s">
        <v>804</v>
      </c>
    </row>
    <row r="574" spans="1:13">
      <c r="A574" s="252">
        <v>206067</v>
      </c>
      <c r="B574" s="252" t="s">
        <v>1619</v>
      </c>
      <c r="C574" s="252" t="s">
        <v>106</v>
      </c>
      <c r="D574" s="252" t="s">
        <v>444</v>
      </c>
      <c r="E574" s="252" t="s">
        <v>832</v>
      </c>
      <c r="F574" s="252">
        <v>29755</v>
      </c>
      <c r="G574" s="252" t="s">
        <v>804</v>
      </c>
      <c r="H574" s="252" t="s">
        <v>834</v>
      </c>
      <c r="I574" s="252" t="s">
        <v>81</v>
      </c>
      <c r="J574" s="252" t="s">
        <v>2290</v>
      </c>
      <c r="K574" s="252">
        <v>2002</v>
      </c>
      <c r="L574" s="252" t="s">
        <v>816</v>
      </c>
      <c r="M574" s="252" t="s">
        <v>816</v>
      </c>
    </row>
    <row r="575" spans="1:13">
      <c r="A575" s="252">
        <v>212676</v>
      </c>
      <c r="B575" s="252" t="s">
        <v>1244</v>
      </c>
      <c r="C575" s="252" t="s">
        <v>189</v>
      </c>
      <c r="D575" s="252" t="s">
        <v>408</v>
      </c>
      <c r="E575" s="252" t="s">
        <v>832</v>
      </c>
      <c r="F575" s="252">
        <v>35593</v>
      </c>
      <c r="G575" s="252" t="s">
        <v>804</v>
      </c>
      <c r="H575" s="252" t="s">
        <v>834</v>
      </c>
      <c r="I575" s="252" t="s">
        <v>81</v>
      </c>
      <c r="J575" s="252" t="s">
        <v>2290</v>
      </c>
      <c r="K575" s="252">
        <v>2016</v>
      </c>
      <c r="L575" s="252" t="s">
        <v>804</v>
      </c>
      <c r="M575" s="252" t="s">
        <v>806</v>
      </c>
    </row>
    <row r="576" spans="1:13">
      <c r="A576" s="252">
        <v>211125</v>
      </c>
      <c r="B576" s="252" t="s">
        <v>903</v>
      </c>
      <c r="C576" s="252" t="s">
        <v>204</v>
      </c>
      <c r="D576" s="252" t="s">
        <v>663</v>
      </c>
      <c r="E576" s="252" t="s">
        <v>832</v>
      </c>
      <c r="F576" s="252">
        <v>35446</v>
      </c>
      <c r="G576" s="252" t="s">
        <v>804</v>
      </c>
      <c r="H576" s="252" t="s">
        <v>834</v>
      </c>
      <c r="I576" s="252" t="s">
        <v>81</v>
      </c>
      <c r="J576" s="252" t="s">
        <v>2290</v>
      </c>
      <c r="K576" s="252">
        <v>2014</v>
      </c>
      <c r="L576" s="252" t="s">
        <v>806</v>
      </c>
      <c r="M576" s="252" t="s">
        <v>804</v>
      </c>
    </row>
    <row r="577" spans="1:13">
      <c r="A577" s="252">
        <v>206081</v>
      </c>
      <c r="B577" s="252" t="s">
        <v>1622</v>
      </c>
      <c r="C577" s="252" t="s">
        <v>143</v>
      </c>
      <c r="D577" s="252" t="s">
        <v>404</v>
      </c>
      <c r="E577" s="252" t="s">
        <v>833</v>
      </c>
      <c r="F577" s="252">
        <v>31667</v>
      </c>
      <c r="G577" s="252" t="s">
        <v>2179</v>
      </c>
      <c r="H577" s="252" t="s">
        <v>834</v>
      </c>
      <c r="I577" s="252" t="s">
        <v>81</v>
      </c>
      <c r="J577" s="252" t="s">
        <v>2290</v>
      </c>
      <c r="K577" s="252">
        <v>2004</v>
      </c>
      <c r="L577" s="252" t="s">
        <v>2291</v>
      </c>
      <c r="M577" s="252" t="s">
        <v>816</v>
      </c>
    </row>
    <row r="578" spans="1:13">
      <c r="A578" s="252">
        <v>215113</v>
      </c>
      <c r="B578" s="252" t="s">
        <v>1458</v>
      </c>
      <c r="C578" s="252" t="s">
        <v>88</v>
      </c>
      <c r="D578" s="252" t="s">
        <v>539</v>
      </c>
      <c r="E578" s="252" t="s">
        <v>833</v>
      </c>
      <c r="F578" s="252">
        <v>35342</v>
      </c>
      <c r="G578" s="252" t="s">
        <v>804</v>
      </c>
      <c r="H578" s="252" t="s">
        <v>834</v>
      </c>
      <c r="I578" s="252" t="s">
        <v>182</v>
      </c>
      <c r="J578" s="252" t="s">
        <v>2290</v>
      </c>
      <c r="K578" s="252">
        <v>2014</v>
      </c>
      <c r="L578" s="252" t="s">
        <v>804</v>
      </c>
      <c r="M578" s="252" t="s">
        <v>814</v>
      </c>
    </row>
    <row r="579" spans="1:13">
      <c r="A579" s="252">
        <v>213998</v>
      </c>
      <c r="B579" s="252" t="s">
        <v>1848</v>
      </c>
      <c r="C579" s="252" t="s">
        <v>258</v>
      </c>
      <c r="D579" s="252" t="s">
        <v>510</v>
      </c>
      <c r="E579" s="252" t="s">
        <v>833</v>
      </c>
      <c r="F579" s="252">
        <v>36196</v>
      </c>
      <c r="G579" s="252" t="s">
        <v>2257</v>
      </c>
      <c r="H579" s="252" t="s">
        <v>834</v>
      </c>
      <c r="I579" s="252" t="s">
        <v>81</v>
      </c>
      <c r="J579" s="252" t="s">
        <v>805</v>
      </c>
      <c r="K579" s="252">
        <v>2017</v>
      </c>
      <c r="L579" s="252" t="s">
        <v>823</v>
      </c>
      <c r="M579" s="252" t="s">
        <v>823</v>
      </c>
    </row>
    <row r="580" spans="1:13">
      <c r="A580" s="252">
        <v>215115</v>
      </c>
      <c r="B580" s="252" t="s">
        <v>1781</v>
      </c>
      <c r="C580" s="252" t="s">
        <v>136</v>
      </c>
      <c r="D580" s="252" t="s">
        <v>555</v>
      </c>
      <c r="E580" s="252" t="s">
        <v>833</v>
      </c>
      <c r="F580" s="252">
        <v>33997</v>
      </c>
      <c r="G580" s="252" t="s">
        <v>2240</v>
      </c>
      <c r="H580" s="252" t="s">
        <v>834</v>
      </c>
      <c r="I580" s="252" t="s">
        <v>182</v>
      </c>
      <c r="J580" s="252" t="s">
        <v>2290</v>
      </c>
      <c r="K580" s="252">
        <v>2011</v>
      </c>
      <c r="L580" s="252" t="s">
        <v>826</v>
      </c>
      <c r="M580" s="252" t="s">
        <v>826</v>
      </c>
    </row>
    <row r="581" spans="1:13">
      <c r="A581" s="252">
        <v>214001</v>
      </c>
      <c r="B581" s="252" t="s">
        <v>941</v>
      </c>
      <c r="C581" s="252" t="s">
        <v>116</v>
      </c>
      <c r="D581" s="252" t="s">
        <v>442</v>
      </c>
      <c r="E581" s="252" t="s">
        <v>833</v>
      </c>
      <c r="F581" s="252">
        <v>34335</v>
      </c>
      <c r="G581" s="252" t="s">
        <v>804</v>
      </c>
      <c r="H581" s="252" t="s">
        <v>834</v>
      </c>
      <c r="I581" s="252" t="s">
        <v>81</v>
      </c>
      <c r="J581" s="252" t="s">
        <v>805</v>
      </c>
      <c r="K581" s="252">
        <v>2013</v>
      </c>
      <c r="L581" s="252" t="s">
        <v>804</v>
      </c>
      <c r="M581" s="252" t="s">
        <v>804</v>
      </c>
    </row>
    <row r="582" spans="1:13">
      <c r="A582" s="252">
        <v>215118</v>
      </c>
      <c r="B582" s="252" t="s">
        <v>973</v>
      </c>
      <c r="C582" s="252" t="s">
        <v>287</v>
      </c>
      <c r="D582" s="252" t="s">
        <v>573</v>
      </c>
      <c r="E582" s="252" t="s">
        <v>832</v>
      </c>
      <c r="F582" s="252">
        <v>35610</v>
      </c>
      <c r="G582" s="252" t="s">
        <v>804</v>
      </c>
      <c r="H582" s="252" t="s">
        <v>834</v>
      </c>
      <c r="I582" s="252" t="s">
        <v>182</v>
      </c>
      <c r="J582" s="252" t="s">
        <v>805</v>
      </c>
      <c r="K582" s="252">
        <v>2015</v>
      </c>
      <c r="L582" s="252" t="s">
        <v>2291</v>
      </c>
      <c r="M582" s="252" t="s">
        <v>804</v>
      </c>
    </row>
    <row r="583" spans="1:13">
      <c r="A583" s="252">
        <v>214004</v>
      </c>
      <c r="B583" s="252" t="s">
        <v>1815</v>
      </c>
      <c r="C583" s="252" t="s">
        <v>140</v>
      </c>
      <c r="D583" s="252" t="s">
        <v>1816</v>
      </c>
      <c r="E583" s="252" t="s">
        <v>832</v>
      </c>
      <c r="F583" s="252">
        <v>36409</v>
      </c>
      <c r="G583" s="252" t="s">
        <v>826</v>
      </c>
      <c r="H583" s="252" t="s">
        <v>834</v>
      </c>
      <c r="I583" s="252" t="s">
        <v>81</v>
      </c>
      <c r="J583" s="252" t="s">
        <v>2290</v>
      </c>
      <c r="K583" s="252">
        <v>2017</v>
      </c>
      <c r="L583" s="252" t="s">
        <v>826</v>
      </c>
      <c r="M583" s="252" t="s">
        <v>823</v>
      </c>
    </row>
    <row r="584" spans="1:13">
      <c r="A584" s="252">
        <v>215517</v>
      </c>
      <c r="B584" s="252" t="s">
        <v>1525</v>
      </c>
      <c r="C584" s="252" t="s">
        <v>275</v>
      </c>
      <c r="D584" s="252" t="s">
        <v>689</v>
      </c>
      <c r="E584" s="252" t="s">
        <v>832</v>
      </c>
      <c r="F584" s="252">
        <v>28436</v>
      </c>
      <c r="G584" s="252" t="s">
        <v>2018</v>
      </c>
      <c r="H584" s="252" t="s">
        <v>834</v>
      </c>
      <c r="I584" s="252" t="s">
        <v>182</v>
      </c>
      <c r="J584" s="252" t="s">
        <v>805</v>
      </c>
      <c r="K584" s="252">
        <v>1995</v>
      </c>
      <c r="L584" s="252" t="s">
        <v>2136</v>
      </c>
      <c r="M584" s="252" t="s">
        <v>815</v>
      </c>
    </row>
    <row r="585" spans="1:13">
      <c r="A585" s="252">
        <v>214006</v>
      </c>
      <c r="B585" s="252" t="s">
        <v>1377</v>
      </c>
      <c r="C585" s="252" t="s">
        <v>133</v>
      </c>
      <c r="D585" s="252" t="s">
        <v>402</v>
      </c>
      <c r="E585" s="252" t="s">
        <v>833</v>
      </c>
      <c r="F585" s="252">
        <v>30352</v>
      </c>
      <c r="G585" s="252" t="s">
        <v>2107</v>
      </c>
      <c r="H585" s="252" t="s">
        <v>834</v>
      </c>
      <c r="I585" s="252" t="s">
        <v>81</v>
      </c>
      <c r="J585" s="252" t="s">
        <v>805</v>
      </c>
      <c r="K585" s="252">
        <v>2002</v>
      </c>
      <c r="L585" s="252" t="s">
        <v>2292</v>
      </c>
      <c r="M585" s="252" t="s">
        <v>806</v>
      </c>
    </row>
    <row r="586" spans="1:13">
      <c r="A586" s="252">
        <v>214007</v>
      </c>
      <c r="B586" s="252" t="s">
        <v>741</v>
      </c>
      <c r="C586" s="252" t="s">
        <v>87</v>
      </c>
      <c r="D586" s="252" t="s">
        <v>742</v>
      </c>
      <c r="E586" s="252" t="s">
        <v>833</v>
      </c>
      <c r="F586" s="252">
        <v>32759</v>
      </c>
      <c r="G586" s="252" t="s">
        <v>2275</v>
      </c>
      <c r="H586" s="252" t="s">
        <v>834</v>
      </c>
      <c r="I586" s="252" t="s">
        <v>81</v>
      </c>
      <c r="J586" s="252" t="s">
        <v>2290</v>
      </c>
      <c r="K586" s="252">
        <v>2008</v>
      </c>
      <c r="L586" s="252" t="s">
        <v>2292</v>
      </c>
      <c r="M586" s="252" t="s">
        <v>824</v>
      </c>
    </row>
    <row r="587" spans="1:13">
      <c r="A587" s="252">
        <v>214016</v>
      </c>
      <c r="B587" s="252" t="s">
        <v>793</v>
      </c>
      <c r="C587" s="252" t="s">
        <v>311</v>
      </c>
      <c r="D587" s="252" t="s">
        <v>459</v>
      </c>
      <c r="E587" s="252" t="s">
        <v>833</v>
      </c>
      <c r="F587" s="252">
        <v>33474</v>
      </c>
      <c r="G587" s="252" t="s">
        <v>2101</v>
      </c>
      <c r="H587" s="252" t="s">
        <v>834</v>
      </c>
      <c r="I587" s="252" t="s">
        <v>81</v>
      </c>
      <c r="J587" s="252" t="s">
        <v>805</v>
      </c>
      <c r="K587" s="252">
        <v>2010</v>
      </c>
      <c r="L587" s="252" t="s">
        <v>806</v>
      </c>
      <c r="M587" s="252" t="s">
        <v>806</v>
      </c>
    </row>
    <row r="588" spans="1:13">
      <c r="A588" s="252">
        <v>214018</v>
      </c>
      <c r="B588" s="252" t="s">
        <v>1319</v>
      </c>
      <c r="C588" s="252" t="s">
        <v>79</v>
      </c>
      <c r="D588" s="252" t="s">
        <v>1320</v>
      </c>
      <c r="E588" s="252" t="s">
        <v>833</v>
      </c>
      <c r="F588" s="252">
        <v>31759</v>
      </c>
      <c r="G588" s="252" t="s">
        <v>804</v>
      </c>
      <c r="H588" s="252" t="s">
        <v>834</v>
      </c>
      <c r="I588" s="252" t="s">
        <v>81</v>
      </c>
      <c r="J588" s="252" t="s">
        <v>2290</v>
      </c>
      <c r="K588" s="252">
        <v>2012</v>
      </c>
      <c r="L588" s="252" t="s">
        <v>804</v>
      </c>
      <c r="M588" s="252" t="s">
        <v>806</v>
      </c>
    </row>
    <row r="589" spans="1:13">
      <c r="A589" s="252">
        <v>211817</v>
      </c>
      <c r="B589" s="252" t="s">
        <v>1008</v>
      </c>
      <c r="C589" s="252" t="s">
        <v>323</v>
      </c>
      <c r="D589" s="252" t="s">
        <v>431</v>
      </c>
      <c r="E589" s="252" t="s">
        <v>833</v>
      </c>
      <c r="F589" s="252">
        <v>32956</v>
      </c>
      <c r="G589" s="252" t="s">
        <v>804</v>
      </c>
      <c r="H589" s="252" t="s">
        <v>834</v>
      </c>
      <c r="I589" s="252" t="s">
        <v>81</v>
      </c>
      <c r="J589" s="252" t="s">
        <v>2290</v>
      </c>
      <c r="K589" s="252">
        <v>2010</v>
      </c>
      <c r="L589" s="252" t="s">
        <v>2291</v>
      </c>
      <c r="M589" s="252" t="s">
        <v>804</v>
      </c>
    </row>
    <row r="590" spans="1:13">
      <c r="A590" s="252">
        <v>212691</v>
      </c>
      <c r="B590" s="252" t="s">
        <v>1957</v>
      </c>
      <c r="C590" s="252" t="s">
        <v>86</v>
      </c>
      <c r="D590" s="252" t="s">
        <v>438</v>
      </c>
      <c r="E590" s="252" t="s">
        <v>833</v>
      </c>
      <c r="F590" s="252">
        <v>34917</v>
      </c>
      <c r="G590" s="252" t="s">
        <v>2023</v>
      </c>
      <c r="H590" s="252" t="s">
        <v>2284</v>
      </c>
      <c r="I590" s="252" t="s">
        <v>81</v>
      </c>
      <c r="J590" s="252" t="s">
        <v>2290</v>
      </c>
      <c r="K590" s="252">
        <v>2014</v>
      </c>
      <c r="L590" s="252" t="s">
        <v>806</v>
      </c>
      <c r="M590" s="252" t="s">
        <v>783</v>
      </c>
    </row>
    <row r="591" spans="1:13">
      <c r="A591" s="252">
        <v>214024</v>
      </c>
      <c r="B591" s="252" t="s">
        <v>1459</v>
      </c>
      <c r="C591" s="252" t="s">
        <v>88</v>
      </c>
      <c r="D591" s="252" t="s">
        <v>415</v>
      </c>
      <c r="E591" s="252" t="s">
        <v>833</v>
      </c>
      <c r="F591" s="252">
        <v>34335</v>
      </c>
      <c r="G591" s="252" t="s">
        <v>2131</v>
      </c>
      <c r="H591" s="252" t="s">
        <v>834</v>
      </c>
      <c r="I591" s="252" t="s">
        <v>81</v>
      </c>
      <c r="J591" s="252" t="s">
        <v>2290</v>
      </c>
      <c r="K591" s="252">
        <v>2011</v>
      </c>
      <c r="L591" s="252" t="s">
        <v>806</v>
      </c>
      <c r="M591" s="252" t="s">
        <v>814</v>
      </c>
    </row>
    <row r="592" spans="1:13">
      <c r="A592" s="252">
        <v>211821</v>
      </c>
      <c r="B592" s="252" t="s">
        <v>1345</v>
      </c>
      <c r="C592" s="252" t="s">
        <v>86</v>
      </c>
      <c r="D592" s="252" t="s">
        <v>628</v>
      </c>
      <c r="E592" s="252" t="s">
        <v>833</v>
      </c>
      <c r="F592" s="252">
        <v>34182</v>
      </c>
      <c r="G592" s="252" t="s">
        <v>806</v>
      </c>
      <c r="H592" s="252" t="s">
        <v>834</v>
      </c>
      <c r="I592" s="252" t="s">
        <v>81</v>
      </c>
      <c r="J592" s="252" t="s">
        <v>805</v>
      </c>
      <c r="K592" s="252" t="s">
        <v>2311</v>
      </c>
      <c r="L592" s="252" t="s">
        <v>2292</v>
      </c>
      <c r="M592" s="252" t="s">
        <v>806</v>
      </c>
    </row>
    <row r="593" spans="1:18">
      <c r="A593" s="252">
        <v>206290</v>
      </c>
      <c r="B593" s="252" t="s">
        <v>1566</v>
      </c>
      <c r="C593" s="252" t="s">
        <v>318</v>
      </c>
      <c r="D593" s="252" t="s">
        <v>411</v>
      </c>
      <c r="E593" s="252" t="s">
        <v>833</v>
      </c>
      <c r="H593" s="252" t="s">
        <v>834</v>
      </c>
      <c r="I593" s="252" t="s">
        <v>81</v>
      </c>
      <c r="M593" s="252" t="s">
        <v>816</v>
      </c>
      <c r="Q593" s="252">
        <v>1</v>
      </c>
      <c r="R593" s="252">
        <v>0</v>
      </c>
    </row>
    <row r="594" spans="1:18">
      <c r="A594" s="252">
        <v>214032</v>
      </c>
      <c r="B594" s="252" t="s">
        <v>1674</v>
      </c>
      <c r="C594" s="252" t="s">
        <v>241</v>
      </c>
      <c r="D594" s="252" t="s">
        <v>481</v>
      </c>
      <c r="E594" s="252" t="s">
        <v>833</v>
      </c>
      <c r="F594" s="252">
        <v>35431</v>
      </c>
      <c r="G594" s="252" t="s">
        <v>2203</v>
      </c>
      <c r="H594" s="252" t="s">
        <v>834</v>
      </c>
      <c r="I594" s="252" t="s">
        <v>81</v>
      </c>
      <c r="J594" s="252" t="s">
        <v>805</v>
      </c>
      <c r="K594" s="252">
        <v>2014</v>
      </c>
      <c r="L594" s="252" t="s">
        <v>824</v>
      </c>
      <c r="M594" s="252" t="s">
        <v>830</v>
      </c>
    </row>
    <row r="595" spans="1:18">
      <c r="A595" s="252">
        <v>212703</v>
      </c>
      <c r="B595" s="252" t="s">
        <v>1006</v>
      </c>
      <c r="C595" s="252" t="s">
        <v>137</v>
      </c>
      <c r="D595" s="252" t="s">
        <v>516</v>
      </c>
      <c r="E595" s="252" t="s">
        <v>833</v>
      </c>
      <c r="F595" s="252">
        <v>35796</v>
      </c>
      <c r="G595" s="252" t="s">
        <v>804</v>
      </c>
      <c r="H595" s="252" t="s">
        <v>834</v>
      </c>
      <c r="I595" s="252" t="s">
        <v>81</v>
      </c>
      <c r="J595" s="252" t="s">
        <v>2290</v>
      </c>
      <c r="K595" s="252">
        <v>2016</v>
      </c>
      <c r="L595" s="252" t="s">
        <v>804</v>
      </c>
      <c r="M595" s="252" t="s">
        <v>804</v>
      </c>
    </row>
    <row r="596" spans="1:18">
      <c r="A596" s="252">
        <v>211136</v>
      </c>
      <c r="B596" s="252" t="s">
        <v>1062</v>
      </c>
      <c r="C596" s="252" t="s">
        <v>191</v>
      </c>
      <c r="D596" s="252" t="s">
        <v>565</v>
      </c>
      <c r="E596" s="252" t="s">
        <v>833</v>
      </c>
      <c r="F596" s="252">
        <v>35431</v>
      </c>
      <c r="G596" s="252" t="s">
        <v>804</v>
      </c>
      <c r="H596" s="252" t="s">
        <v>834</v>
      </c>
      <c r="I596" s="252" t="s">
        <v>182</v>
      </c>
      <c r="J596" s="252" t="s">
        <v>2290</v>
      </c>
      <c r="K596" s="252">
        <v>2014</v>
      </c>
      <c r="L596" s="252" t="s">
        <v>2291</v>
      </c>
      <c r="M596" s="252" t="s">
        <v>804</v>
      </c>
    </row>
    <row r="597" spans="1:18">
      <c r="A597" s="252">
        <v>211829</v>
      </c>
      <c r="B597" s="252" t="s">
        <v>709</v>
      </c>
      <c r="C597" s="252" t="s">
        <v>274</v>
      </c>
      <c r="D597" s="252" t="s">
        <v>710</v>
      </c>
      <c r="E597" s="252" t="s">
        <v>833</v>
      </c>
      <c r="F597" s="252">
        <v>34153</v>
      </c>
      <c r="G597" s="252" t="s">
        <v>2138</v>
      </c>
      <c r="H597" s="252" t="s">
        <v>834</v>
      </c>
      <c r="I597" s="252" t="s">
        <v>81</v>
      </c>
      <c r="J597" s="252" t="s">
        <v>805</v>
      </c>
      <c r="K597" s="252">
        <v>2011</v>
      </c>
      <c r="L597" s="252" t="s">
        <v>815</v>
      </c>
      <c r="M597" s="252" t="s">
        <v>815</v>
      </c>
    </row>
    <row r="598" spans="1:18">
      <c r="A598" s="252">
        <v>213111</v>
      </c>
      <c r="B598" s="252" t="s">
        <v>1594</v>
      </c>
      <c r="C598" s="252" t="s">
        <v>497</v>
      </c>
      <c r="D598" s="252" t="s">
        <v>449</v>
      </c>
      <c r="E598" s="252" t="s">
        <v>833</v>
      </c>
      <c r="F598" s="252">
        <v>35122</v>
      </c>
      <c r="G598" s="252" t="s">
        <v>2162</v>
      </c>
      <c r="H598" s="252" t="s">
        <v>834</v>
      </c>
      <c r="I598" s="252" t="s">
        <v>81</v>
      </c>
      <c r="J598" s="252" t="s">
        <v>2290</v>
      </c>
      <c r="K598" s="252">
        <v>2014</v>
      </c>
      <c r="L598" s="252" t="s">
        <v>816</v>
      </c>
      <c r="M598" s="252" t="s">
        <v>816</v>
      </c>
    </row>
    <row r="599" spans="1:18">
      <c r="A599" s="252">
        <v>209246</v>
      </c>
      <c r="B599" s="252" t="s">
        <v>1070</v>
      </c>
      <c r="C599" s="252" t="s">
        <v>86</v>
      </c>
      <c r="D599" s="252" t="s">
        <v>641</v>
      </c>
      <c r="E599" s="252" t="s">
        <v>833</v>
      </c>
      <c r="F599" s="252">
        <v>30740</v>
      </c>
      <c r="G599" s="252" t="s">
        <v>804</v>
      </c>
      <c r="H599" s="252" t="s">
        <v>834</v>
      </c>
      <c r="I599" s="252" t="s">
        <v>81</v>
      </c>
      <c r="J599" s="252" t="s">
        <v>2290</v>
      </c>
      <c r="K599" s="252">
        <v>2002</v>
      </c>
      <c r="L599" s="252" t="s">
        <v>804</v>
      </c>
      <c r="M599" s="252" t="s">
        <v>804</v>
      </c>
    </row>
    <row r="600" spans="1:18">
      <c r="A600" s="252">
        <v>212706</v>
      </c>
      <c r="B600" s="252" t="s">
        <v>1645</v>
      </c>
      <c r="C600" s="252" t="s">
        <v>114</v>
      </c>
      <c r="D600" s="252" t="s">
        <v>521</v>
      </c>
      <c r="E600" s="252" t="s">
        <v>833</v>
      </c>
      <c r="F600" s="252">
        <v>35304</v>
      </c>
      <c r="G600" s="252" t="s">
        <v>2191</v>
      </c>
      <c r="H600" s="252" t="s">
        <v>834</v>
      </c>
      <c r="I600" s="252" t="s">
        <v>81</v>
      </c>
      <c r="J600" s="252" t="s">
        <v>2290</v>
      </c>
      <c r="K600" s="252">
        <v>2016</v>
      </c>
      <c r="L600" s="252" t="s">
        <v>2291</v>
      </c>
      <c r="M600" s="252" t="s">
        <v>819</v>
      </c>
    </row>
    <row r="601" spans="1:18">
      <c r="A601" s="252">
        <v>214038</v>
      </c>
      <c r="B601" s="252" t="s">
        <v>1279</v>
      </c>
      <c r="C601" s="252" t="s">
        <v>194</v>
      </c>
      <c r="D601" s="252" t="s">
        <v>393</v>
      </c>
      <c r="E601" s="252" t="s">
        <v>833</v>
      </c>
      <c r="F601" s="252">
        <v>36339</v>
      </c>
      <c r="G601" s="252" t="s">
        <v>2010</v>
      </c>
      <c r="H601" s="252" t="s">
        <v>834</v>
      </c>
      <c r="I601" s="252" t="s">
        <v>81</v>
      </c>
      <c r="J601" s="252" t="s">
        <v>805</v>
      </c>
      <c r="K601" s="252">
        <v>2017</v>
      </c>
      <c r="L601" s="252" t="s">
        <v>806</v>
      </c>
      <c r="M601" s="252" t="s">
        <v>806</v>
      </c>
    </row>
    <row r="602" spans="1:18">
      <c r="A602" s="252">
        <v>212709</v>
      </c>
      <c r="B602" s="252" t="s">
        <v>1140</v>
      </c>
      <c r="C602" s="252" t="s">
        <v>252</v>
      </c>
      <c r="D602" s="252" t="s">
        <v>511</v>
      </c>
      <c r="E602" s="252" t="s">
        <v>832</v>
      </c>
      <c r="F602" s="252">
        <v>35978</v>
      </c>
      <c r="G602" s="252" t="s">
        <v>804</v>
      </c>
      <c r="H602" s="252" t="s">
        <v>834</v>
      </c>
      <c r="I602" s="252" t="s">
        <v>81</v>
      </c>
      <c r="J602" s="252" t="s">
        <v>2290</v>
      </c>
      <c r="K602" s="252">
        <v>2016</v>
      </c>
      <c r="L602" s="252" t="s">
        <v>804</v>
      </c>
      <c r="M602" s="252" t="s">
        <v>804</v>
      </c>
    </row>
    <row r="603" spans="1:18">
      <c r="A603" s="252">
        <v>212710</v>
      </c>
      <c r="B603" s="252" t="s">
        <v>1410</v>
      </c>
      <c r="C603" s="252" t="s">
        <v>259</v>
      </c>
      <c r="D603" s="252" t="s">
        <v>482</v>
      </c>
      <c r="E603" s="252" t="s">
        <v>832</v>
      </c>
      <c r="F603" s="252">
        <v>36180</v>
      </c>
      <c r="G603" s="252" t="s">
        <v>2029</v>
      </c>
      <c r="H603" s="252" t="s">
        <v>834</v>
      </c>
      <c r="I603" s="252" t="s">
        <v>182</v>
      </c>
      <c r="J603" s="252" t="s">
        <v>2290</v>
      </c>
      <c r="K603" s="252">
        <v>2015</v>
      </c>
      <c r="L603" s="252" t="s">
        <v>804</v>
      </c>
      <c r="M603" s="252" t="s">
        <v>806</v>
      </c>
    </row>
    <row r="604" spans="1:18">
      <c r="A604" s="252">
        <v>212711</v>
      </c>
      <c r="B604" s="252" t="s">
        <v>1285</v>
      </c>
      <c r="C604" s="252" t="s">
        <v>91</v>
      </c>
      <c r="D604" s="252" t="s">
        <v>390</v>
      </c>
      <c r="E604" s="252" t="s">
        <v>833</v>
      </c>
      <c r="F604" s="252">
        <v>35826</v>
      </c>
      <c r="G604" s="252" t="s">
        <v>2072</v>
      </c>
      <c r="H604" s="252" t="s">
        <v>834</v>
      </c>
      <c r="I604" s="252" t="s">
        <v>81</v>
      </c>
      <c r="J604" s="252" t="s">
        <v>805</v>
      </c>
      <c r="K604" s="252">
        <v>2015</v>
      </c>
      <c r="L604" s="252" t="s">
        <v>806</v>
      </c>
      <c r="M604" s="252" t="s">
        <v>806</v>
      </c>
    </row>
    <row r="605" spans="1:18">
      <c r="A605" s="252">
        <v>215142</v>
      </c>
      <c r="B605" s="252" t="s">
        <v>1037</v>
      </c>
      <c r="C605" s="252" t="s">
        <v>1038</v>
      </c>
      <c r="D605" s="252" t="s">
        <v>147</v>
      </c>
      <c r="E605" s="252" t="s">
        <v>833</v>
      </c>
      <c r="F605" s="252">
        <v>32449</v>
      </c>
      <c r="G605" s="252" t="s">
        <v>804</v>
      </c>
      <c r="H605" s="252" t="s">
        <v>834</v>
      </c>
      <c r="I605" s="252" t="s">
        <v>182</v>
      </c>
      <c r="J605" s="252" t="s">
        <v>805</v>
      </c>
      <c r="K605" s="252">
        <v>2007</v>
      </c>
      <c r="L605" s="252" t="s">
        <v>2291</v>
      </c>
      <c r="M605" s="252" t="s">
        <v>804</v>
      </c>
    </row>
    <row r="606" spans="1:18">
      <c r="A606" s="252">
        <v>215143</v>
      </c>
      <c r="B606" s="252" t="s">
        <v>1852</v>
      </c>
      <c r="C606" s="252" t="s">
        <v>218</v>
      </c>
      <c r="D606" s="252" t="s">
        <v>429</v>
      </c>
      <c r="E606" s="252" t="s">
        <v>833</v>
      </c>
      <c r="F606" s="252">
        <v>28253</v>
      </c>
      <c r="G606" s="252" t="s">
        <v>2071</v>
      </c>
      <c r="H606" s="252" t="s">
        <v>834</v>
      </c>
      <c r="I606" s="252" t="s">
        <v>182</v>
      </c>
      <c r="J606" s="252" t="s">
        <v>2290</v>
      </c>
      <c r="K606" s="252">
        <v>2000</v>
      </c>
      <c r="L606" s="252" t="s">
        <v>806</v>
      </c>
      <c r="M606" s="252" t="s">
        <v>823</v>
      </c>
    </row>
    <row r="607" spans="1:18">
      <c r="A607" s="252">
        <v>215144</v>
      </c>
      <c r="B607" s="252" t="s">
        <v>1293</v>
      </c>
      <c r="C607" s="252" t="s">
        <v>133</v>
      </c>
      <c r="D607" s="252" t="s">
        <v>552</v>
      </c>
      <c r="E607" s="252" t="s">
        <v>833</v>
      </c>
      <c r="F607" s="252">
        <v>35214</v>
      </c>
      <c r="G607" s="252" t="s">
        <v>2077</v>
      </c>
      <c r="H607" s="252" t="s">
        <v>834</v>
      </c>
      <c r="I607" s="252" t="s">
        <v>182</v>
      </c>
      <c r="J607" s="252" t="s">
        <v>805</v>
      </c>
      <c r="K607" s="252">
        <v>2014</v>
      </c>
      <c r="L607" s="252" t="s">
        <v>806</v>
      </c>
      <c r="M607" s="252" t="s">
        <v>806</v>
      </c>
    </row>
    <row r="608" spans="1:18">
      <c r="A608" s="252">
        <v>214042</v>
      </c>
      <c r="B608" s="252" t="s">
        <v>1417</v>
      </c>
      <c r="C608" s="252" t="s">
        <v>227</v>
      </c>
      <c r="D608" s="252" t="s">
        <v>449</v>
      </c>
      <c r="E608" s="252" t="s">
        <v>833</v>
      </c>
      <c r="F608" s="252">
        <v>35589</v>
      </c>
      <c r="G608" s="252" t="s">
        <v>823</v>
      </c>
      <c r="H608" s="252" t="s">
        <v>834</v>
      </c>
      <c r="I608" s="252" t="s">
        <v>182</v>
      </c>
      <c r="J608" s="252" t="s">
        <v>805</v>
      </c>
      <c r="K608" s="252">
        <v>2015</v>
      </c>
      <c r="L608" s="252" t="s">
        <v>823</v>
      </c>
      <c r="M608" s="252" t="s">
        <v>806</v>
      </c>
    </row>
    <row r="609" spans="1:13">
      <c r="A609" s="252">
        <v>211831</v>
      </c>
      <c r="B609" s="252" t="s">
        <v>1827</v>
      </c>
      <c r="C609" s="252" t="s">
        <v>154</v>
      </c>
      <c r="D609" s="252" t="s">
        <v>391</v>
      </c>
      <c r="E609" s="252" t="s">
        <v>832</v>
      </c>
      <c r="F609" s="252">
        <v>34455</v>
      </c>
      <c r="G609" s="252" t="s">
        <v>2252</v>
      </c>
      <c r="H609" s="252" t="s">
        <v>834</v>
      </c>
      <c r="I609" s="252" t="s">
        <v>81</v>
      </c>
      <c r="J609" s="252" t="s">
        <v>2290</v>
      </c>
      <c r="K609" s="252">
        <v>2013</v>
      </c>
      <c r="L609" s="252" t="s">
        <v>806</v>
      </c>
      <c r="M609" s="252" t="s">
        <v>823</v>
      </c>
    </row>
    <row r="610" spans="1:13">
      <c r="A610" s="252">
        <v>212714</v>
      </c>
      <c r="B610" s="252" t="s">
        <v>1821</v>
      </c>
      <c r="C610" s="252" t="s">
        <v>265</v>
      </c>
      <c r="D610" s="252" t="s">
        <v>464</v>
      </c>
      <c r="E610" s="252" t="s">
        <v>832</v>
      </c>
      <c r="F610" s="252">
        <v>35965</v>
      </c>
      <c r="G610" s="252" t="s">
        <v>2041</v>
      </c>
      <c r="H610" s="252" t="s">
        <v>834</v>
      </c>
      <c r="I610" s="252" t="s">
        <v>81</v>
      </c>
      <c r="J610" s="252" t="s">
        <v>805</v>
      </c>
      <c r="K610" s="252">
        <v>2019</v>
      </c>
      <c r="L610" s="252" t="s">
        <v>2314</v>
      </c>
      <c r="M610" s="252" t="s">
        <v>823</v>
      </c>
    </row>
    <row r="611" spans="1:13">
      <c r="A611" s="252">
        <v>211832</v>
      </c>
      <c r="B611" s="252" t="s">
        <v>1362</v>
      </c>
      <c r="C611" s="252" t="s">
        <v>345</v>
      </c>
      <c r="D611" s="252" t="s">
        <v>621</v>
      </c>
      <c r="E611" s="252" t="s">
        <v>832</v>
      </c>
      <c r="F611" s="252">
        <v>35606</v>
      </c>
      <c r="G611" s="252" t="s">
        <v>804</v>
      </c>
      <c r="H611" s="252" t="s">
        <v>834</v>
      </c>
      <c r="I611" s="252" t="s">
        <v>81</v>
      </c>
      <c r="J611" s="252" t="s">
        <v>805</v>
      </c>
      <c r="K611" s="252">
        <v>2014</v>
      </c>
      <c r="L611" s="252" t="s">
        <v>2292</v>
      </c>
      <c r="M611" s="252" t="s">
        <v>806</v>
      </c>
    </row>
    <row r="612" spans="1:13">
      <c r="A612" s="252">
        <v>212717</v>
      </c>
      <c r="B612" s="252" t="s">
        <v>1899</v>
      </c>
      <c r="C612" s="252" t="s">
        <v>133</v>
      </c>
      <c r="D612" s="252" t="s">
        <v>696</v>
      </c>
      <c r="E612" s="252" t="s">
        <v>832</v>
      </c>
      <c r="F612" s="252">
        <v>35940</v>
      </c>
      <c r="G612" s="252" t="s">
        <v>2272</v>
      </c>
      <c r="H612" s="252" t="s">
        <v>834</v>
      </c>
      <c r="I612" s="252" t="s">
        <v>81</v>
      </c>
      <c r="J612" s="252" t="s">
        <v>2290</v>
      </c>
      <c r="K612" s="252">
        <v>2015</v>
      </c>
      <c r="L612" s="252" t="s">
        <v>2291</v>
      </c>
      <c r="M612" s="252" t="s">
        <v>824</v>
      </c>
    </row>
    <row r="613" spans="1:13">
      <c r="A613" s="252">
        <v>214048</v>
      </c>
      <c r="B613" s="252" t="s">
        <v>1317</v>
      </c>
      <c r="C613" s="252" t="s">
        <v>133</v>
      </c>
      <c r="D613" s="252" t="s">
        <v>459</v>
      </c>
      <c r="E613" s="252" t="s">
        <v>833</v>
      </c>
      <c r="F613" s="252">
        <v>27540</v>
      </c>
      <c r="G613" s="252" t="s">
        <v>2083</v>
      </c>
      <c r="H613" s="252" t="s">
        <v>834</v>
      </c>
      <c r="I613" s="252" t="s">
        <v>182</v>
      </c>
      <c r="J613" s="252" t="s">
        <v>805</v>
      </c>
      <c r="K613" s="252">
        <v>1994</v>
      </c>
      <c r="L613" s="252" t="s">
        <v>806</v>
      </c>
      <c r="M613" s="252" t="s">
        <v>806</v>
      </c>
    </row>
    <row r="614" spans="1:13">
      <c r="A614" s="252">
        <v>215150</v>
      </c>
      <c r="B614" s="252" t="s">
        <v>1682</v>
      </c>
      <c r="C614" s="252" t="s">
        <v>1683</v>
      </c>
      <c r="D614" s="252" t="s">
        <v>408</v>
      </c>
      <c r="E614" s="252" t="s">
        <v>833</v>
      </c>
      <c r="F614" s="252">
        <v>34992</v>
      </c>
      <c r="G614" s="252" t="s">
        <v>830</v>
      </c>
      <c r="H614" s="252" t="s">
        <v>834</v>
      </c>
      <c r="I614" s="252" t="s">
        <v>182</v>
      </c>
      <c r="J614" s="252" t="s">
        <v>805</v>
      </c>
      <c r="K614" s="252">
        <v>2013</v>
      </c>
      <c r="L614" s="252" t="s">
        <v>2323</v>
      </c>
      <c r="M614" s="252" t="s">
        <v>830</v>
      </c>
    </row>
    <row r="615" spans="1:13">
      <c r="A615" s="252">
        <v>211140</v>
      </c>
      <c r="B615" s="252" t="s">
        <v>1841</v>
      </c>
      <c r="C615" s="252" t="s">
        <v>79</v>
      </c>
      <c r="D615" s="252" t="s">
        <v>611</v>
      </c>
      <c r="E615" s="252" t="s">
        <v>832</v>
      </c>
      <c r="F615" s="252">
        <v>34850</v>
      </c>
      <c r="G615" s="252" t="s">
        <v>823</v>
      </c>
      <c r="H615" s="252" t="s">
        <v>834</v>
      </c>
      <c r="I615" s="252" t="s">
        <v>81</v>
      </c>
      <c r="J615" s="252" t="s">
        <v>2290</v>
      </c>
      <c r="K615" s="252">
        <v>2013</v>
      </c>
      <c r="L615" s="252" t="s">
        <v>823</v>
      </c>
      <c r="M615" s="252" t="s">
        <v>823</v>
      </c>
    </row>
    <row r="616" spans="1:13">
      <c r="A616" s="252">
        <v>214050</v>
      </c>
      <c r="B616" s="252" t="s">
        <v>1949</v>
      </c>
      <c r="C616" s="252" t="s">
        <v>314</v>
      </c>
      <c r="D616" s="252" t="s">
        <v>483</v>
      </c>
      <c r="E616" s="252" t="s">
        <v>832</v>
      </c>
      <c r="F616" s="252">
        <v>33356</v>
      </c>
      <c r="G616" s="252" t="s">
        <v>804</v>
      </c>
      <c r="H616" s="252" t="s">
        <v>2284</v>
      </c>
      <c r="I616" s="252" t="s">
        <v>81</v>
      </c>
      <c r="J616" s="252" t="s">
        <v>2290</v>
      </c>
      <c r="K616" s="252">
        <v>2010</v>
      </c>
      <c r="L616" s="252" t="s">
        <v>804</v>
      </c>
      <c r="M616" s="252" t="s">
        <v>783</v>
      </c>
    </row>
    <row r="617" spans="1:13">
      <c r="A617" s="252">
        <v>211141</v>
      </c>
      <c r="B617" s="252" t="s">
        <v>1868</v>
      </c>
      <c r="C617" s="252" t="s">
        <v>162</v>
      </c>
      <c r="D617" s="252" t="s">
        <v>1869</v>
      </c>
      <c r="E617" s="252" t="s">
        <v>833</v>
      </c>
      <c r="F617" s="252">
        <v>33404</v>
      </c>
      <c r="G617" s="252" t="s">
        <v>2266</v>
      </c>
      <c r="H617" s="252" t="s">
        <v>834</v>
      </c>
      <c r="I617" s="252" t="s">
        <v>81</v>
      </c>
      <c r="J617" s="252" t="s">
        <v>2290</v>
      </c>
      <c r="K617" s="252">
        <v>2013</v>
      </c>
      <c r="L617" s="252" t="s">
        <v>2291</v>
      </c>
      <c r="M617" s="252" t="s">
        <v>823</v>
      </c>
    </row>
    <row r="618" spans="1:13">
      <c r="A618" s="252">
        <v>214052</v>
      </c>
      <c r="B618" s="252" t="s">
        <v>1724</v>
      </c>
      <c r="C618" s="252" t="s">
        <v>152</v>
      </c>
      <c r="D618" s="252" t="s">
        <v>494</v>
      </c>
      <c r="E618" s="252" t="s">
        <v>833</v>
      </c>
      <c r="F618" s="252">
        <v>36800</v>
      </c>
      <c r="G618" s="252" t="s">
        <v>2210</v>
      </c>
      <c r="H618" s="252" t="s">
        <v>834</v>
      </c>
      <c r="I618" s="252" t="s">
        <v>81</v>
      </c>
      <c r="J618" s="252" t="s">
        <v>2290</v>
      </c>
      <c r="K618" s="252">
        <v>2017</v>
      </c>
      <c r="L618" s="252" t="s">
        <v>818</v>
      </c>
      <c r="M618" s="252" t="s">
        <v>818</v>
      </c>
    </row>
    <row r="619" spans="1:13">
      <c r="A619" s="252">
        <v>215152</v>
      </c>
      <c r="B619" s="252" t="s">
        <v>1267</v>
      </c>
      <c r="C619" s="252" t="s">
        <v>276</v>
      </c>
      <c r="D619" s="252" t="s">
        <v>656</v>
      </c>
      <c r="E619" s="252" t="s">
        <v>833</v>
      </c>
      <c r="F619" s="252">
        <v>36064</v>
      </c>
      <c r="G619" s="252" t="s">
        <v>2010</v>
      </c>
      <c r="H619" s="252" t="s">
        <v>834</v>
      </c>
      <c r="I619" s="252" t="s">
        <v>182</v>
      </c>
      <c r="J619" s="252" t="s">
        <v>2290</v>
      </c>
      <c r="K619" s="252">
        <v>2016</v>
      </c>
      <c r="L619" s="252" t="s">
        <v>2292</v>
      </c>
      <c r="M619" s="252" t="s">
        <v>806</v>
      </c>
    </row>
    <row r="620" spans="1:13">
      <c r="A620" s="252">
        <v>211143</v>
      </c>
      <c r="B620" s="252" t="s">
        <v>976</v>
      </c>
      <c r="C620" s="252" t="s">
        <v>304</v>
      </c>
      <c r="D620" s="252" t="s">
        <v>442</v>
      </c>
      <c r="E620" s="252" t="s">
        <v>833</v>
      </c>
      <c r="F620" s="252">
        <v>35336</v>
      </c>
      <c r="G620" s="252" t="s">
        <v>804</v>
      </c>
      <c r="H620" s="252" t="s">
        <v>834</v>
      </c>
      <c r="I620" s="252" t="s">
        <v>81</v>
      </c>
      <c r="J620" s="252" t="s">
        <v>805</v>
      </c>
      <c r="K620" s="252">
        <v>2014</v>
      </c>
      <c r="L620" s="252" t="s">
        <v>2291</v>
      </c>
      <c r="M620" s="252" t="s">
        <v>804</v>
      </c>
    </row>
    <row r="621" spans="1:13">
      <c r="A621" s="252">
        <v>214055</v>
      </c>
      <c r="B621" s="252" t="s">
        <v>1795</v>
      </c>
      <c r="C621" s="252" t="s">
        <v>189</v>
      </c>
      <c r="D621" s="252" t="s">
        <v>403</v>
      </c>
      <c r="E621" s="252" t="s">
        <v>833</v>
      </c>
      <c r="F621" s="252">
        <v>35321</v>
      </c>
      <c r="G621" s="252" t="s">
        <v>2245</v>
      </c>
      <c r="H621" s="252" t="s">
        <v>834</v>
      </c>
      <c r="I621" s="252" t="s">
        <v>81</v>
      </c>
      <c r="J621" s="252" t="s">
        <v>2290</v>
      </c>
      <c r="K621" s="252">
        <v>2014</v>
      </c>
      <c r="L621" s="252" t="s">
        <v>2291</v>
      </c>
      <c r="M621" s="252" t="s">
        <v>826</v>
      </c>
    </row>
    <row r="622" spans="1:13">
      <c r="A622" s="252">
        <v>211837</v>
      </c>
      <c r="B622" s="252" t="s">
        <v>1600</v>
      </c>
      <c r="C622" s="252" t="s">
        <v>166</v>
      </c>
      <c r="D622" s="252" t="s">
        <v>1601</v>
      </c>
      <c r="E622" s="252" t="s">
        <v>832</v>
      </c>
      <c r="F622" s="252">
        <v>35453</v>
      </c>
      <c r="G622" s="252" t="s">
        <v>2162</v>
      </c>
      <c r="H622" s="252" t="s">
        <v>834</v>
      </c>
      <c r="I622" s="252" t="s">
        <v>81</v>
      </c>
      <c r="J622" s="252" t="s">
        <v>2290</v>
      </c>
      <c r="K622" s="252">
        <v>2015</v>
      </c>
      <c r="L622" s="252" t="s">
        <v>816</v>
      </c>
      <c r="M622" s="252" t="s">
        <v>816</v>
      </c>
    </row>
    <row r="623" spans="1:13">
      <c r="A623" s="252">
        <v>214062</v>
      </c>
      <c r="B623" s="252" t="s">
        <v>1850</v>
      </c>
      <c r="C623" s="252" t="s">
        <v>340</v>
      </c>
      <c r="D623" s="252" t="s">
        <v>608</v>
      </c>
      <c r="E623" s="252" t="s">
        <v>832</v>
      </c>
      <c r="F623" s="252">
        <v>31904</v>
      </c>
      <c r="G623" s="252" t="s">
        <v>2258</v>
      </c>
      <c r="H623" s="252" t="s">
        <v>834</v>
      </c>
      <c r="I623" s="252" t="s">
        <v>81</v>
      </c>
      <c r="J623" s="252" t="s">
        <v>2290</v>
      </c>
      <c r="L623" s="252" t="s">
        <v>823</v>
      </c>
      <c r="M623" s="252" t="s">
        <v>823</v>
      </c>
    </row>
    <row r="624" spans="1:13">
      <c r="A624" s="252">
        <v>214063</v>
      </c>
      <c r="B624" s="252" t="s">
        <v>1710</v>
      </c>
      <c r="C624" s="252" t="s">
        <v>133</v>
      </c>
      <c r="D624" s="252" t="s">
        <v>474</v>
      </c>
      <c r="E624" s="252" t="s">
        <v>832</v>
      </c>
      <c r="F624" s="252">
        <v>31856</v>
      </c>
      <c r="G624" s="252" t="s">
        <v>2209</v>
      </c>
      <c r="H624" s="252" t="s">
        <v>834</v>
      </c>
      <c r="I624" s="252" t="s">
        <v>81</v>
      </c>
      <c r="J624" s="252" t="s">
        <v>2290</v>
      </c>
      <c r="K624" s="252">
        <v>2005</v>
      </c>
      <c r="L624" s="252" t="s">
        <v>818</v>
      </c>
      <c r="M624" s="252" t="s">
        <v>818</v>
      </c>
    </row>
    <row r="625" spans="1:13">
      <c r="A625" s="252">
        <v>212726</v>
      </c>
      <c r="B625" s="252" t="s">
        <v>1873</v>
      </c>
      <c r="C625" s="252" t="s">
        <v>1874</v>
      </c>
      <c r="D625" s="252" t="s">
        <v>596</v>
      </c>
      <c r="E625" s="252" t="s">
        <v>833</v>
      </c>
      <c r="F625" s="252">
        <v>35647</v>
      </c>
      <c r="G625" s="252" t="s">
        <v>823</v>
      </c>
      <c r="H625" s="252" t="s">
        <v>834</v>
      </c>
      <c r="I625" s="252" t="s">
        <v>81</v>
      </c>
      <c r="J625" s="252" t="s">
        <v>2290</v>
      </c>
      <c r="K625" s="252">
        <v>2016</v>
      </c>
      <c r="L625" s="252" t="s">
        <v>2328</v>
      </c>
      <c r="M625" s="252" t="s">
        <v>823</v>
      </c>
    </row>
    <row r="626" spans="1:13">
      <c r="A626" s="252">
        <v>214065</v>
      </c>
      <c r="B626" s="252" t="s">
        <v>1963</v>
      </c>
      <c r="C626" s="252" t="s">
        <v>311</v>
      </c>
      <c r="D626" s="252" t="s">
        <v>422</v>
      </c>
      <c r="E626" s="252" t="s">
        <v>833</v>
      </c>
      <c r="F626" s="252">
        <v>35232</v>
      </c>
      <c r="G626" s="252" t="s">
        <v>804</v>
      </c>
      <c r="H626" s="252" t="s">
        <v>2284</v>
      </c>
      <c r="I626" s="252" t="s">
        <v>81</v>
      </c>
      <c r="J626" s="252" t="s">
        <v>2290</v>
      </c>
      <c r="K626" s="252">
        <v>2014</v>
      </c>
      <c r="L626" s="252" t="s">
        <v>2291</v>
      </c>
      <c r="M626" s="252" t="s">
        <v>783</v>
      </c>
    </row>
    <row r="627" spans="1:13">
      <c r="A627" s="252">
        <v>209983</v>
      </c>
      <c r="B627" s="252" t="s">
        <v>1849</v>
      </c>
      <c r="C627" s="252" t="s">
        <v>147</v>
      </c>
      <c r="D627" s="252" t="s">
        <v>509</v>
      </c>
      <c r="E627" s="252" t="s">
        <v>833</v>
      </c>
      <c r="F627" s="252">
        <v>31287</v>
      </c>
      <c r="G627" s="252" t="s">
        <v>2041</v>
      </c>
      <c r="H627" s="252" t="s">
        <v>834</v>
      </c>
      <c r="I627" s="252" t="s">
        <v>81</v>
      </c>
      <c r="J627" s="252" t="s">
        <v>805</v>
      </c>
      <c r="K627" s="252">
        <v>2002</v>
      </c>
      <c r="L627" s="252" t="s">
        <v>2291</v>
      </c>
      <c r="M627" s="252" t="s">
        <v>823</v>
      </c>
    </row>
    <row r="628" spans="1:13">
      <c r="A628" s="252">
        <v>211843</v>
      </c>
      <c r="B628" s="252" t="s">
        <v>1253</v>
      </c>
      <c r="C628" s="252" t="s">
        <v>79</v>
      </c>
      <c r="D628" s="252" t="s">
        <v>396</v>
      </c>
      <c r="E628" s="252" t="s">
        <v>833</v>
      </c>
      <c r="F628" s="252">
        <v>34525</v>
      </c>
      <c r="G628" s="252" t="s">
        <v>2026</v>
      </c>
      <c r="H628" s="252" t="s">
        <v>834</v>
      </c>
      <c r="I628" s="252" t="s">
        <v>81</v>
      </c>
      <c r="J628" s="252" t="s">
        <v>2290</v>
      </c>
      <c r="K628" s="252">
        <v>2015</v>
      </c>
      <c r="L628" s="252" t="s">
        <v>2292</v>
      </c>
      <c r="M628" s="252" t="s">
        <v>806</v>
      </c>
    </row>
    <row r="629" spans="1:13">
      <c r="A629" s="252">
        <v>215157</v>
      </c>
      <c r="B629" s="252" t="s">
        <v>1344</v>
      </c>
      <c r="C629" s="252" t="s">
        <v>644</v>
      </c>
      <c r="D629" s="252" t="s">
        <v>422</v>
      </c>
      <c r="E629" s="252" t="s">
        <v>833</v>
      </c>
      <c r="F629" s="252">
        <v>35506</v>
      </c>
      <c r="G629" s="252" t="s">
        <v>2095</v>
      </c>
      <c r="H629" s="252" t="s">
        <v>834</v>
      </c>
      <c r="I629" s="252" t="s">
        <v>182</v>
      </c>
      <c r="J629" s="252" t="s">
        <v>2290</v>
      </c>
      <c r="K629" s="252">
        <v>2015</v>
      </c>
      <c r="L629" s="252" t="s">
        <v>2292</v>
      </c>
      <c r="M629" s="252" t="s">
        <v>806</v>
      </c>
    </row>
    <row r="630" spans="1:13">
      <c r="A630" s="252">
        <v>214071</v>
      </c>
      <c r="B630" s="252" t="s">
        <v>1115</v>
      </c>
      <c r="C630" s="252" t="s">
        <v>85</v>
      </c>
      <c r="D630" s="252" t="s">
        <v>459</v>
      </c>
      <c r="E630" s="252" t="s">
        <v>833</v>
      </c>
      <c r="F630" s="252">
        <v>34766</v>
      </c>
      <c r="G630" s="252" t="s">
        <v>804</v>
      </c>
      <c r="H630" s="252" t="s">
        <v>834</v>
      </c>
      <c r="I630" s="252" t="s">
        <v>182</v>
      </c>
      <c r="J630" s="252" t="s">
        <v>2290</v>
      </c>
      <c r="K630" s="252">
        <v>2016</v>
      </c>
      <c r="L630" s="252" t="s">
        <v>804</v>
      </c>
      <c r="M630" s="252" t="s">
        <v>804</v>
      </c>
    </row>
    <row r="631" spans="1:13">
      <c r="A631" s="252">
        <v>214072</v>
      </c>
      <c r="B631" s="252" t="s">
        <v>1045</v>
      </c>
      <c r="C631" s="252" t="s">
        <v>148</v>
      </c>
      <c r="D631" s="252" t="s">
        <v>439</v>
      </c>
      <c r="E631" s="252" t="s">
        <v>833</v>
      </c>
      <c r="F631" s="252">
        <v>35093</v>
      </c>
      <c r="G631" s="252" t="s">
        <v>804</v>
      </c>
      <c r="H631" s="252" t="s">
        <v>834</v>
      </c>
      <c r="I631" s="252" t="s">
        <v>81</v>
      </c>
      <c r="J631" s="252" t="s">
        <v>2290</v>
      </c>
      <c r="K631" s="252">
        <v>2015</v>
      </c>
      <c r="L631" s="252" t="s">
        <v>804</v>
      </c>
      <c r="M631" s="252" t="s">
        <v>804</v>
      </c>
    </row>
    <row r="632" spans="1:13">
      <c r="A632" s="252">
        <v>215159</v>
      </c>
      <c r="B632" s="252" t="s">
        <v>1667</v>
      </c>
      <c r="C632" s="252" t="s">
        <v>133</v>
      </c>
      <c r="D632" s="252" t="s">
        <v>697</v>
      </c>
      <c r="E632" s="252" t="s">
        <v>833</v>
      </c>
      <c r="F632" s="252">
        <v>36170</v>
      </c>
      <c r="G632" s="252" t="s">
        <v>2168</v>
      </c>
      <c r="H632" s="252" t="s">
        <v>834</v>
      </c>
      <c r="I632" s="252" t="s">
        <v>182</v>
      </c>
      <c r="J632" s="252" t="s">
        <v>2290</v>
      </c>
      <c r="K632" s="252">
        <v>2016</v>
      </c>
      <c r="L632" s="252" t="s">
        <v>804</v>
      </c>
      <c r="M632" s="252" t="s">
        <v>829</v>
      </c>
    </row>
    <row r="633" spans="1:13">
      <c r="A633" s="252">
        <v>214075</v>
      </c>
      <c r="B633" s="252" t="s">
        <v>1447</v>
      </c>
      <c r="C633" s="252" t="s">
        <v>102</v>
      </c>
      <c r="D633" s="252" t="s">
        <v>435</v>
      </c>
      <c r="E633" s="252" t="s">
        <v>833</v>
      </c>
      <c r="F633" s="252">
        <v>36161</v>
      </c>
      <c r="G633" s="252" t="s">
        <v>804</v>
      </c>
      <c r="H633" s="252" t="s">
        <v>834</v>
      </c>
      <c r="I633" s="252" t="s">
        <v>81</v>
      </c>
      <c r="J633" s="252" t="s">
        <v>2290</v>
      </c>
      <c r="K633" s="252">
        <v>2016</v>
      </c>
      <c r="L633" s="252" t="s">
        <v>804</v>
      </c>
      <c r="M633" s="252" t="s">
        <v>814</v>
      </c>
    </row>
    <row r="634" spans="1:13">
      <c r="A634" s="252">
        <v>214077</v>
      </c>
      <c r="B634" s="252" t="s">
        <v>1923</v>
      </c>
      <c r="C634" s="252" t="s">
        <v>128</v>
      </c>
      <c r="D634" s="252" t="s">
        <v>1924</v>
      </c>
      <c r="E634" s="252" t="s">
        <v>833</v>
      </c>
      <c r="F634" s="252">
        <v>31150</v>
      </c>
      <c r="G634" s="252" t="s">
        <v>804</v>
      </c>
      <c r="H634" s="252" t="s">
        <v>834</v>
      </c>
      <c r="I634" s="252" t="s">
        <v>81</v>
      </c>
      <c r="J634" s="252" t="s">
        <v>805</v>
      </c>
      <c r="K634" s="252">
        <v>2004</v>
      </c>
      <c r="L634" s="252" t="s">
        <v>804</v>
      </c>
      <c r="M634" s="252" t="s">
        <v>824</v>
      </c>
    </row>
    <row r="635" spans="1:13">
      <c r="A635" s="252">
        <v>214082</v>
      </c>
      <c r="B635" s="252" t="s">
        <v>1176</v>
      </c>
      <c r="C635" s="252" t="s">
        <v>146</v>
      </c>
      <c r="D635" s="252" t="s">
        <v>510</v>
      </c>
      <c r="E635" s="252" t="s">
        <v>833</v>
      </c>
      <c r="F635" s="252">
        <v>36526</v>
      </c>
      <c r="G635" s="252" t="s">
        <v>804</v>
      </c>
      <c r="H635" s="252" t="s">
        <v>834</v>
      </c>
      <c r="I635" s="252" t="s">
        <v>81</v>
      </c>
      <c r="J635" s="252" t="s">
        <v>805</v>
      </c>
      <c r="K635" s="252">
        <v>2017</v>
      </c>
      <c r="L635" s="252" t="s">
        <v>804</v>
      </c>
      <c r="M635" s="252" t="s">
        <v>804</v>
      </c>
    </row>
    <row r="636" spans="1:13">
      <c r="A636" s="252">
        <v>212737</v>
      </c>
      <c r="B636" s="252" t="s">
        <v>902</v>
      </c>
      <c r="C636" s="252" t="s">
        <v>640</v>
      </c>
      <c r="D636" s="252" t="s">
        <v>440</v>
      </c>
      <c r="E636" s="252" t="s">
        <v>833</v>
      </c>
      <c r="F636" s="252">
        <v>35378</v>
      </c>
      <c r="G636" s="252" t="s">
        <v>804</v>
      </c>
      <c r="H636" s="252" t="s">
        <v>834</v>
      </c>
      <c r="I636" s="252" t="s">
        <v>81</v>
      </c>
      <c r="J636" s="252" t="s">
        <v>805</v>
      </c>
      <c r="K636" s="252">
        <v>2014</v>
      </c>
      <c r="L636" s="252" t="s">
        <v>804</v>
      </c>
      <c r="M636" s="252" t="s">
        <v>804</v>
      </c>
    </row>
    <row r="637" spans="1:13">
      <c r="A637" s="252">
        <v>214087</v>
      </c>
      <c r="B637" s="252" t="s">
        <v>1445</v>
      </c>
      <c r="C637" s="252" t="s">
        <v>227</v>
      </c>
      <c r="D637" s="252" t="s">
        <v>432</v>
      </c>
      <c r="E637" s="252" t="s">
        <v>833</v>
      </c>
      <c r="F637" s="252">
        <v>34616</v>
      </c>
      <c r="G637" s="252" t="s">
        <v>814</v>
      </c>
      <c r="H637" s="252" t="s">
        <v>834</v>
      </c>
      <c r="I637" s="252" t="s">
        <v>81</v>
      </c>
      <c r="J637" s="252" t="s">
        <v>805</v>
      </c>
      <c r="K637" s="252">
        <v>2013</v>
      </c>
      <c r="L637" s="252" t="s">
        <v>804</v>
      </c>
      <c r="M637" s="252" t="s">
        <v>814</v>
      </c>
    </row>
    <row r="638" spans="1:13">
      <c r="A638" s="252">
        <v>215165</v>
      </c>
      <c r="B638" s="252" t="s">
        <v>1987</v>
      </c>
      <c r="C638" s="252" t="s">
        <v>202</v>
      </c>
      <c r="D638" s="252" t="s">
        <v>415</v>
      </c>
      <c r="E638" s="252" t="s">
        <v>833</v>
      </c>
      <c r="F638" s="252">
        <v>31694</v>
      </c>
      <c r="G638" s="252" t="s">
        <v>804</v>
      </c>
      <c r="H638" s="252" t="s">
        <v>2284</v>
      </c>
      <c r="I638" s="252" t="s">
        <v>182</v>
      </c>
      <c r="J638" s="252" t="s">
        <v>805</v>
      </c>
      <c r="K638" s="252">
        <v>2004</v>
      </c>
      <c r="L638" s="252" t="s">
        <v>804</v>
      </c>
      <c r="M638" s="252" t="s">
        <v>783</v>
      </c>
    </row>
    <row r="639" spans="1:13">
      <c r="A639" s="252">
        <v>214090</v>
      </c>
      <c r="B639" s="252" t="s">
        <v>1286</v>
      </c>
      <c r="C639" s="252" t="s">
        <v>226</v>
      </c>
      <c r="D639" s="252" t="s">
        <v>511</v>
      </c>
      <c r="E639" s="252" t="s">
        <v>833</v>
      </c>
      <c r="F639" s="252">
        <v>35796</v>
      </c>
      <c r="G639" s="252" t="s">
        <v>2073</v>
      </c>
      <c r="H639" s="252" t="s">
        <v>834</v>
      </c>
      <c r="I639" s="252" t="s">
        <v>182</v>
      </c>
      <c r="J639" s="252" t="s">
        <v>2290</v>
      </c>
      <c r="K639" s="252" t="s">
        <v>2316</v>
      </c>
      <c r="L639" s="252" t="s">
        <v>806</v>
      </c>
      <c r="M639" s="252" t="s">
        <v>806</v>
      </c>
    </row>
    <row r="640" spans="1:13">
      <c r="A640" s="252">
        <v>211154</v>
      </c>
      <c r="B640" s="252" t="s">
        <v>1959</v>
      </c>
      <c r="C640" s="252" t="s">
        <v>136</v>
      </c>
      <c r="D640" s="252" t="s">
        <v>488</v>
      </c>
      <c r="E640" s="252" t="s">
        <v>833</v>
      </c>
      <c r="F640" s="252">
        <v>34855</v>
      </c>
      <c r="G640" s="252" t="s">
        <v>804</v>
      </c>
      <c r="H640" s="252" t="s">
        <v>2284</v>
      </c>
      <c r="I640" s="252" t="s">
        <v>81</v>
      </c>
      <c r="J640" s="252" t="s">
        <v>805</v>
      </c>
      <c r="K640" s="252">
        <v>2013</v>
      </c>
      <c r="L640" s="252" t="s">
        <v>804</v>
      </c>
      <c r="M640" s="252" t="s">
        <v>783</v>
      </c>
    </row>
    <row r="641" spans="1:13">
      <c r="A641" s="252">
        <v>215169</v>
      </c>
      <c r="B641" s="252" t="s">
        <v>1346</v>
      </c>
      <c r="C641" s="252" t="s">
        <v>86</v>
      </c>
      <c r="D641" s="252" t="s">
        <v>459</v>
      </c>
      <c r="E641" s="252" t="s">
        <v>833</v>
      </c>
      <c r="F641" s="252">
        <v>35676</v>
      </c>
      <c r="G641" s="252" t="s">
        <v>2096</v>
      </c>
      <c r="H641" s="252" t="s">
        <v>834</v>
      </c>
      <c r="I641" s="252" t="s">
        <v>182</v>
      </c>
      <c r="J641" s="252" t="s">
        <v>2290</v>
      </c>
      <c r="K641" s="252">
        <v>2015</v>
      </c>
      <c r="L641" s="252" t="s">
        <v>804</v>
      </c>
      <c r="M641" s="252" t="s">
        <v>806</v>
      </c>
    </row>
    <row r="642" spans="1:13">
      <c r="A642" s="252">
        <v>215171</v>
      </c>
      <c r="B642" s="252" t="s">
        <v>1730</v>
      </c>
      <c r="C642" s="252" t="s">
        <v>133</v>
      </c>
      <c r="D642" s="252" t="s">
        <v>510</v>
      </c>
      <c r="E642" s="252" t="s">
        <v>833</v>
      </c>
      <c r="F642" s="252">
        <v>36161</v>
      </c>
      <c r="G642" s="252" t="s">
        <v>804</v>
      </c>
      <c r="H642" s="252" t="s">
        <v>834</v>
      </c>
      <c r="I642" s="252" t="s">
        <v>182</v>
      </c>
      <c r="J642" s="252" t="s">
        <v>805</v>
      </c>
      <c r="K642" s="252">
        <v>2016</v>
      </c>
      <c r="L642" s="252" t="s">
        <v>818</v>
      </c>
      <c r="M642" s="252" t="s">
        <v>818</v>
      </c>
    </row>
    <row r="643" spans="1:13">
      <c r="A643" s="252">
        <v>215172</v>
      </c>
      <c r="B643" s="252" t="s">
        <v>779</v>
      </c>
      <c r="C643" s="252" t="s">
        <v>306</v>
      </c>
      <c r="D643" s="252" t="s">
        <v>469</v>
      </c>
      <c r="E643" s="252" t="s">
        <v>833</v>
      </c>
      <c r="F643" s="252">
        <v>36535</v>
      </c>
      <c r="G643" s="252" t="s">
        <v>804</v>
      </c>
      <c r="H643" s="252" t="s">
        <v>834</v>
      </c>
      <c r="I643" s="252" t="s">
        <v>182</v>
      </c>
      <c r="J643" s="252" t="s">
        <v>2290</v>
      </c>
      <c r="K643" s="252">
        <v>2017</v>
      </c>
      <c r="L643" s="252" t="s">
        <v>804</v>
      </c>
      <c r="M643" s="252" t="s">
        <v>816</v>
      </c>
    </row>
    <row r="644" spans="1:13">
      <c r="A644" s="252">
        <v>215173</v>
      </c>
      <c r="B644" s="252" t="s">
        <v>1044</v>
      </c>
      <c r="C644" s="252" t="s">
        <v>283</v>
      </c>
      <c r="D644" s="252" t="s">
        <v>648</v>
      </c>
      <c r="E644" s="252" t="s">
        <v>833</v>
      </c>
      <c r="F644" s="252">
        <v>33486</v>
      </c>
      <c r="G644" s="252" t="s">
        <v>2032</v>
      </c>
      <c r="H644" s="252" t="s">
        <v>834</v>
      </c>
      <c r="I644" s="252" t="s">
        <v>182</v>
      </c>
      <c r="J644" s="252" t="s">
        <v>2290</v>
      </c>
      <c r="K644" s="252">
        <v>2009</v>
      </c>
      <c r="L644" s="252" t="s">
        <v>804</v>
      </c>
      <c r="M644" s="252" t="s">
        <v>804</v>
      </c>
    </row>
    <row r="645" spans="1:13">
      <c r="A645" s="252">
        <v>214093</v>
      </c>
      <c r="B645" s="252" t="s">
        <v>1457</v>
      </c>
      <c r="C645" s="252" t="s">
        <v>120</v>
      </c>
      <c r="D645" s="252" t="s">
        <v>743</v>
      </c>
      <c r="E645" s="252" t="s">
        <v>833</v>
      </c>
      <c r="F645" s="252">
        <v>32147</v>
      </c>
      <c r="G645" s="252" t="s">
        <v>2130</v>
      </c>
      <c r="H645" s="252" t="s">
        <v>834</v>
      </c>
      <c r="I645" s="252" t="s">
        <v>81</v>
      </c>
      <c r="J645" s="252" t="s">
        <v>2290</v>
      </c>
      <c r="K645" s="252">
        <v>2006</v>
      </c>
      <c r="L645" s="252" t="s">
        <v>2291</v>
      </c>
      <c r="M645" s="252" t="s">
        <v>814</v>
      </c>
    </row>
    <row r="646" spans="1:13">
      <c r="A646" s="252">
        <v>210523</v>
      </c>
      <c r="B646" s="252" t="s">
        <v>1605</v>
      </c>
      <c r="C646" s="252" t="s">
        <v>86</v>
      </c>
      <c r="D646" s="252" t="s">
        <v>1606</v>
      </c>
      <c r="E646" s="252" t="s">
        <v>833</v>
      </c>
      <c r="F646" s="252">
        <v>34098</v>
      </c>
      <c r="G646" s="252" t="s">
        <v>804</v>
      </c>
      <c r="H646" s="252" t="s">
        <v>834</v>
      </c>
      <c r="I646" s="252" t="s">
        <v>81</v>
      </c>
      <c r="J646" s="252" t="s">
        <v>2290</v>
      </c>
      <c r="K646" s="252">
        <v>2010</v>
      </c>
      <c r="L646" s="252" t="s">
        <v>804</v>
      </c>
      <c r="M646" s="252" t="s">
        <v>816</v>
      </c>
    </row>
    <row r="647" spans="1:13">
      <c r="A647" s="252">
        <v>215175</v>
      </c>
      <c r="B647" s="252" t="s">
        <v>1613</v>
      </c>
      <c r="C647" s="252" t="s">
        <v>606</v>
      </c>
      <c r="D647" s="252" t="s">
        <v>664</v>
      </c>
      <c r="E647" s="252" t="s">
        <v>833</v>
      </c>
      <c r="F647" s="252">
        <v>34081</v>
      </c>
      <c r="G647" s="252" t="s">
        <v>2113</v>
      </c>
      <c r="H647" s="252" t="s">
        <v>834</v>
      </c>
      <c r="I647" s="252" t="s">
        <v>182</v>
      </c>
      <c r="J647" s="252" t="s">
        <v>805</v>
      </c>
      <c r="K647" s="252">
        <v>2012</v>
      </c>
      <c r="L647" s="252" t="s">
        <v>804</v>
      </c>
      <c r="M647" s="252" t="s">
        <v>816</v>
      </c>
    </row>
    <row r="648" spans="1:13">
      <c r="A648" s="252">
        <v>214101</v>
      </c>
      <c r="B648" s="252" t="s">
        <v>1559</v>
      </c>
      <c r="C648" s="252" t="s">
        <v>1196</v>
      </c>
      <c r="D648" s="252" t="s">
        <v>1560</v>
      </c>
      <c r="E648" s="252" t="s">
        <v>833</v>
      </c>
      <c r="F648" s="252">
        <v>33144</v>
      </c>
      <c r="G648" s="252" t="s">
        <v>2136</v>
      </c>
      <c r="H648" s="252" t="s">
        <v>834</v>
      </c>
      <c r="I648" s="252" t="s">
        <v>81</v>
      </c>
      <c r="J648" s="252" t="s">
        <v>805</v>
      </c>
      <c r="K648" s="252">
        <v>2012</v>
      </c>
      <c r="L648" s="252" t="s">
        <v>2292</v>
      </c>
      <c r="M648" s="252" t="s">
        <v>815</v>
      </c>
    </row>
    <row r="649" spans="1:13">
      <c r="A649" s="252">
        <v>214109</v>
      </c>
      <c r="B649" s="252" t="s">
        <v>1526</v>
      </c>
      <c r="C649" s="252" t="s">
        <v>120</v>
      </c>
      <c r="D649" s="252" t="s">
        <v>1527</v>
      </c>
      <c r="E649" s="252" t="s">
        <v>833</v>
      </c>
      <c r="F649" s="252">
        <v>36369</v>
      </c>
      <c r="G649" s="252" t="s">
        <v>2018</v>
      </c>
      <c r="H649" s="252" t="s">
        <v>834</v>
      </c>
      <c r="I649" s="252" t="s">
        <v>81</v>
      </c>
      <c r="J649" s="252" t="s">
        <v>2290</v>
      </c>
      <c r="K649" s="252">
        <v>2016</v>
      </c>
      <c r="L649" s="252" t="s">
        <v>815</v>
      </c>
      <c r="M649" s="252" t="s">
        <v>815</v>
      </c>
    </row>
    <row r="650" spans="1:13">
      <c r="A650" s="252">
        <v>214110</v>
      </c>
      <c r="B650" s="252" t="s">
        <v>1519</v>
      </c>
      <c r="C650" s="252" t="s">
        <v>265</v>
      </c>
      <c r="D650" s="252" t="s">
        <v>519</v>
      </c>
      <c r="E650" s="252" t="s">
        <v>833</v>
      </c>
      <c r="F650" s="252">
        <v>33744</v>
      </c>
      <c r="G650" s="252" t="s">
        <v>2150</v>
      </c>
      <c r="H650" s="252" t="s">
        <v>834</v>
      </c>
      <c r="I650" s="252" t="s">
        <v>81</v>
      </c>
      <c r="J650" s="252" t="s">
        <v>2290</v>
      </c>
      <c r="K650" s="252">
        <v>2010</v>
      </c>
      <c r="L650" s="252" t="s">
        <v>2136</v>
      </c>
      <c r="M650" s="252" t="s">
        <v>813</v>
      </c>
    </row>
    <row r="651" spans="1:13">
      <c r="A651" s="252">
        <v>210526</v>
      </c>
      <c r="B651" s="252" t="s">
        <v>1467</v>
      </c>
      <c r="C651" s="252" t="s">
        <v>114</v>
      </c>
      <c r="D651" s="252" t="s">
        <v>1468</v>
      </c>
      <c r="E651" s="252" t="s">
        <v>833</v>
      </c>
      <c r="F651" s="252">
        <v>34452</v>
      </c>
      <c r="G651" s="252" t="s">
        <v>814</v>
      </c>
      <c r="H651" s="252" t="s">
        <v>834</v>
      </c>
      <c r="I651" s="252" t="s">
        <v>182</v>
      </c>
      <c r="J651" s="252" t="s">
        <v>805</v>
      </c>
      <c r="K651" s="252">
        <v>2012</v>
      </c>
      <c r="L651" s="252" t="s">
        <v>2295</v>
      </c>
      <c r="M651" s="252" t="s">
        <v>814</v>
      </c>
    </row>
    <row r="652" spans="1:13">
      <c r="A652" s="252">
        <v>214112</v>
      </c>
      <c r="B652" s="252" t="s">
        <v>1236</v>
      </c>
      <c r="C652" s="252" t="s">
        <v>148</v>
      </c>
      <c r="D652" s="252" t="s">
        <v>455</v>
      </c>
      <c r="E652" s="252" t="s">
        <v>833</v>
      </c>
      <c r="F652" s="252">
        <v>35656</v>
      </c>
      <c r="G652" s="252" t="s">
        <v>804</v>
      </c>
      <c r="H652" s="252" t="s">
        <v>834</v>
      </c>
      <c r="I652" s="252" t="s">
        <v>81</v>
      </c>
      <c r="J652" s="252" t="s">
        <v>805</v>
      </c>
      <c r="K652" s="252">
        <v>2015</v>
      </c>
      <c r="L652" s="252" t="s">
        <v>806</v>
      </c>
      <c r="M652" s="252" t="s">
        <v>806</v>
      </c>
    </row>
    <row r="653" spans="1:13">
      <c r="A653" s="252">
        <v>212750</v>
      </c>
      <c r="B653" s="252" t="s">
        <v>1096</v>
      </c>
      <c r="C653" s="252" t="s">
        <v>334</v>
      </c>
      <c r="D653" s="252" t="s">
        <v>1097</v>
      </c>
      <c r="E653" s="252" t="s">
        <v>833</v>
      </c>
      <c r="F653" s="252">
        <v>34449</v>
      </c>
      <c r="G653" s="252" t="s">
        <v>804</v>
      </c>
      <c r="H653" s="252" t="s">
        <v>834</v>
      </c>
      <c r="I653" s="252" t="s">
        <v>81</v>
      </c>
      <c r="J653" s="252" t="s">
        <v>2290</v>
      </c>
      <c r="K653" s="252">
        <v>2012</v>
      </c>
      <c r="L653" s="252" t="s">
        <v>806</v>
      </c>
      <c r="M653" s="252" t="s">
        <v>804</v>
      </c>
    </row>
    <row r="654" spans="1:13">
      <c r="A654" s="252">
        <v>214115</v>
      </c>
      <c r="B654" s="252" t="s">
        <v>1660</v>
      </c>
      <c r="C654" s="252" t="s">
        <v>329</v>
      </c>
      <c r="D654" s="252" t="s">
        <v>514</v>
      </c>
      <c r="E654" s="252" t="s">
        <v>833</v>
      </c>
      <c r="F654" s="252">
        <v>35986</v>
      </c>
      <c r="G654" s="252" t="s">
        <v>2022</v>
      </c>
      <c r="H654" s="252" t="s">
        <v>834</v>
      </c>
      <c r="I654" s="252" t="s">
        <v>81</v>
      </c>
      <c r="J654" s="252" t="s">
        <v>2290</v>
      </c>
      <c r="K654" s="252">
        <v>2017</v>
      </c>
      <c r="L654" s="252" t="s">
        <v>806</v>
      </c>
      <c r="M654" s="252" t="s">
        <v>829</v>
      </c>
    </row>
    <row r="655" spans="1:13">
      <c r="A655" s="252">
        <v>215183</v>
      </c>
      <c r="B655" s="252" t="s">
        <v>1548</v>
      </c>
      <c r="C655" s="252" t="s">
        <v>105</v>
      </c>
      <c r="D655" s="252" t="s">
        <v>467</v>
      </c>
      <c r="E655" s="252" t="s">
        <v>832</v>
      </c>
      <c r="F655" s="252">
        <v>35804</v>
      </c>
      <c r="G655" s="252" t="s">
        <v>2161</v>
      </c>
      <c r="H655" s="252" t="s">
        <v>834</v>
      </c>
      <c r="I655" s="252" t="s">
        <v>182</v>
      </c>
      <c r="J655" s="252" t="s">
        <v>805</v>
      </c>
      <c r="K655" s="252">
        <v>2015</v>
      </c>
      <c r="L655" s="252" t="s">
        <v>2295</v>
      </c>
      <c r="M655" s="252" t="s">
        <v>815</v>
      </c>
    </row>
    <row r="656" spans="1:13">
      <c r="A656" s="252">
        <v>214117</v>
      </c>
      <c r="B656" s="252" t="s">
        <v>1413</v>
      </c>
      <c r="C656" s="252" t="s">
        <v>86</v>
      </c>
      <c r="D656" s="252" t="s">
        <v>497</v>
      </c>
      <c r="E656" s="252" t="s">
        <v>833</v>
      </c>
      <c r="F656" s="252">
        <v>32103</v>
      </c>
      <c r="G656" s="252" t="s">
        <v>804</v>
      </c>
      <c r="H656" s="252" t="s">
        <v>834</v>
      </c>
      <c r="I656" s="252" t="s">
        <v>81</v>
      </c>
      <c r="J656" s="252" t="s">
        <v>2290</v>
      </c>
      <c r="K656" s="252">
        <v>2017</v>
      </c>
      <c r="L656" s="252" t="s">
        <v>804</v>
      </c>
      <c r="M656" s="252" t="s">
        <v>806</v>
      </c>
    </row>
    <row r="657" spans="1:13">
      <c r="A657" s="252">
        <v>214122</v>
      </c>
      <c r="B657" s="252" t="s">
        <v>1011</v>
      </c>
      <c r="C657" s="252" t="s">
        <v>288</v>
      </c>
      <c r="D657" s="252" t="s">
        <v>479</v>
      </c>
      <c r="E657" s="252" t="s">
        <v>833</v>
      </c>
      <c r="F657" s="252">
        <v>36526</v>
      </c>
      <c r="G657" s="252" t="s">
        <v>804</v>
      </c>
      <c r="H657" s="252" t="s">
        <v>834</v>
      </c>
      <c r="I657" s="252" t="s">
        <v>81</v>
      </c>
      <c r="J657" s="252" t="s">
        <v>2290</v>
      </c>
      <c r="K657" s="252">
        <v>2017</v>
      </c>
      <c r="L657" s="252" t="s">
        <v>804</v>
      </c>
      <c r="M657" s="252" t="s">
        <v>804</v>
      </c>
    </row>
    <row r="658" spans="1:13">
      <c r="A658" s="252">
        <v>214123</v>
      </c>
      <c r="B658" s="252" t="s">
        <v>1999</v>
      </c>
      <c r="C658" s="252" t="s">
        <v>350</v>
      </c>
      <c r="D658" s="252" t="s">
        <v>2000</v>
      </c>
      <c r="E658" s="252" t="s">
        <v>833</v>
      </c>
      <c r="F658" s="252">
        <v>36172</v>
      </c>
      <c r="G658" s="252" t="s">
        <v>2023</v>
      </c>
      <c r="H658" s="252" t="s">
        <v>2284</v>
      </c>
      <c r="I658" s="252" t="s">
        <v>81</v>
      </c>
      <c r="J658" s="252" t="s">
        <v>2290</v>
      </c>
      <c r="K658" s="252">
        <v>20162017</v>
      </c>
      <c r="L658" s="252" t="s">
        <v>804</v>
      </c>
      <c r="M658" s="252" t="s">
        <v>783</v>
      </c>
    </row>
    <row r="659" spans="1:13">
      <c r="A659" s="252">
        <v>214124</v>
      </c>
      <c r="B659" s="252" t="s">
        <v>1423</v>
      </c>
      <c r="C659" s="252" t="s">
        <v>113</v>
      </c>
      <c r="D659" s="252" t="s">
        <v>459</v>
      </c>
      <c r="E659" s="252" t="s">
        <v>833</v>
      </c>
      <c r="F659" s="252">
        <v>35606</v>
      </c>
      <c r="G659" s="252" t="s">
        <v>2029</v>
      </c>
      <c r="H659" s="252" t="s">
        <v>834</v>
      </c>
      <c r="I659" s="252" t="s">
        <v>81</v>
      </c>
      <c r="J659" s="252" t="s">
        <v>2290</v>
      </c>
      <c r="K659" s="252">
        <v>2015</v>
      </c>
      <c r="L659" s="252" t="s">
        <v>2292</v>
      </c>
      <c r="M659" s="252" t="s">
        <v>806</v>
      </c>
    </row>
    <row r="660" spans="1:13">
      <c r="A660" s="252">
        <v>214126</v>
      </c>
      <c r="B660" s="252" t="s">
        <v>1602</v>
      </c>
      <c r="C660" s="252" t="s">
        <v>88</v>
      </c>
      <c r="D660" s="252" t="s">
        <v>570</v>
      </c>
      <c r="E660" s="252" t="s">
        <v>833</v>
      </c>
      <c r="F660" s="252">
        <v>36526</v>
      </c>
      <c r="G660" s="252" t="s">
        <v>2175</v>
      </c>
      <c r="H660" s="252" t="s">
        <v>834</v>
      </c>
      <c r="I660" s="252" t="s">
        <v>81</v>
      </c>
      <c r="J660" s="252" t="s">
        <v>2290</v>
      </c>
      <c r="K660" s="252">
        <v>2017</v>
      </c>
      <c r="L660" s="252" t="s">
        <v>816</v>
      </c>
      <c r="M660" s="252" t="s">
        <v>816</v>
      </c>
    </row>
    <row r="661" spans="1:13">
      <c r="A661" s="252">
        <v>214128</v>
      </c>
      <c r="B661" s="252" t="s">
        <v>1736</v>
      </c>
      <c r="C661" s="252" t="s">
        <v>310</v>
      </c>
      <c r="D661" s="252" t="s">
        <v>474</v>
      </c>
      <c r="E661" s="252" t="s">
        <v>833</v>
      </c>
      <c r="F661" s="252">
        <v>34988</v>
      </c>
      <c r="G661" s="252" t="s">
        <v>804</v>
      </c>
      <c r="H661" s="252" t="s">
        <v>834</v>
      </c>
      <c r="I661" s="252" t="s">
        <v>81</v>
      </c>
      <c r="J661" s="252" t="s">
        <v>805</v>
      </c>
      <c r="K661" s="252">
        <v>2014</v>
      </c>
      <c r="L661" s="252" t="s">
        <v>804</v>
      </c>
      <c r="M661" s="252" t="s">
        <v>818</v>
      </c>
    </row>
    <row r="662" spans="1:13">
      <c r="A662" s="252">
        <v>214129</v>
      </c>
      <c r="B662" s="252" t="s">
        <v>1929</v>
      </c>
      <c r="C662" s="252" t="s">
        <v>84</v>
      </c>
      <c r="D662" s="252" t="s">
        <v>441</v>
      </c>
      <c r="E662" s="252" t="s">
        <v>833</v>
      </c>
      <c r="F662" s="252">
        <v>35431</v>
      </c>
      <c r="G662" s="252" t="s">
        <v>826</v>
      </c>
      <c r="H662" s="252" t="s">
        <v>834</v>
      </c>
      <c r="I662" s="252" t="s">
        <v>81</v>
      </c>
      <c r="J662" s="252" t="s">
        <v>805</v>
      </c>
      <c r="K662" s="252">
        <v>2015</v>
      </c>
      <c r="L662" s="252" t="s">
        <v>818</v>
      </c>
      <c r="M662" s="252" t="s">
        <v>824</v>
      </c>
    </row>
    <row r="663" spans="1:13">
      <c r="A663" s="252">
        <v>214130</v>
      </c>
      <c r="B663" s="252" t="s">
        <v>1237</v>
      </c>
      <c r="C663" s="252" t="s">
        <v>133</v>
      </c>
      <c r="D663" s="252" t="s">
        <v>387</v>
      </c>
      <c r="E663" s="252" t="s">
        <v>833</v>
      </c>
      <c r="F663" s="252">
        <v>35261</v>
      </c>
      <c r="G663" s="252" t="s">
        <v>2056</v>
      </c>
      <c r="H663" s="252" t="s">
        <v>834</v>
      </c>
      <c r="I663" s="252" t="s">
        <v>81</v>
      </c>
      <c r="J663" s="252" t="s">
        <v>2290</v>
      </c>
      <c r="K663" s="252">
        <v>2017</v>
      </c>
      <c r="L663" s="252" t="s">
        <v>804</v>
      </c>
      <c r="M663" s="252" t="s">
        <v>806</v>
      </c>
    </row>
    <row r="664" spans="1:13">
      <c r="A664" s="252">
        <v>206639</v>
      </c>
      <c r="B664" s="252" t="s">
        <v>928</v>
      </c>
      <c r="C664" s="252" t="s">
        <v>223</v>
      </c>
      <c r="D664" s="252" t="s">
        <v>651</v>
      </c>
      <c r="E664" s="252" t="s">
        <v>833</v>
      </c>
      <c r="F664" s="252">
        <v>31413</v>
      </c>
      <c r="G664" s="252" t="s">
        <v>804</v>
      </c>
      <c r="H664" s="252" t="s">
        <v>834</v>
      </c>
      <c r="I664" s="252" t="s">
        <v>81</v>
      </c>
      <c r="J664" s="252" t="s">
        <v>2290</v>
      </c>
      <c r="K664" s="252">
        <v>2006</v>
      </c>
      <c r="L664" s="252" t="s">
        <v>2291</v>
      </c>
      <c r="M664" s="252" t="s">
        <v>804</v>
      </c>
    </row>
    <row r="665" spans="1:13">
      <c r="A665" s="252">
        <v>214141</v>
      </c>
      <c r="B665" s="252" t="s">
        <v>942</v>
      </c>
      <c r="C665" s="252" t="s">
        <v>245</v>
      </c>
      <c r="D665" s="252" t="s">
        <v>483</v>
      </c>
      <c r="E665" s="252" t="s">
        <v>833</v>
      </c>
      <c r="F665" s="252">
        <v>33277</v>
      </c>
      <c r="G665" s="252" t="s">
        <v>804</v>
      </c>
      <c r="H665" s="252" t="s">
        <v>834</v>
      </c>
      <c r="I665" s="252" t="s">
        <v>182</v>
      </c>
      <c r="J665" s="252" t="s">
        <v>2290</v>
      </c>
      <c r="K665" s="252">
        <v>2009</v>
      </c>
      <c r="L665" s="252" t="s">
        <v>2296</v>
      </c>
      <c r="M665" s="252" t="s">
        <v>804</v>
      </c>
    </row>
    <row r="666" spans="1:13">
      <c r="A666" s="252">
        <v>214142</v>
      </c>
      <c r="B666" s="252" t="s">
        <v>1866</v>
      </c>
      <c r="C666" s="252" t="s">
        <v>208</v>
      </c>
      <c r="D666" s="252" t="s">
        <v>328</v>
      </c>
      <c r="E666" s="252" t="s">
        <v>833</v>
      </c>
      <c r="F666" s="252">
        <v>32967</v>
      </c>
      <c r="G666" s="252" t="s">
        <v>2265</v>
      </c>
      <c r="H666" s="252" t="s">
        <v>834</v>
      </c>
      <c r="I666" s="252" t="s">
        <v>81</v>
      </c>
      <c r="J666" s="252" t="s">
        <v>805</v>
      </c>
      <c r="K666" s="252">
        <v>2009</v>
      </c>
      <c r="L666" s="252" t="s">
        <v>2296</v>
      </c>
      <c r="M666" s="252" t="s">
        <v>823</v>
      </c>
    </row>
    <row r="667" spans="1:13">
      <c r="A667" s="252">
        <v>215193</v>
      </c>
      <c r="B667" s="252" t="s">
        <v>1808</v>
      </c>
      <c r="C667" s="252" t="s">
        <v>143</v>
      </c>
      <c r="D667" s="252" t="s">
        <v>575</v>
      </c>
      <c r="E667" s="252" t="s">
        <v>833</v>
      </c>
      <c r="F667" s="252">
        <v>34341</v>
      </c>
      <c r="G667" s="252" t="s">
        <v>2248</v>
      </c>
      <c r="H667" s="252" t="s">
        <v>834</v>
      </c>
      <c r="I667" s="252" t="s">
        <v>182</v>
      </c>
      <c r="J667" s="252" t="s">
        <v>2290</v>
      </c>
      <c r="K667" s="252">
        <v>2012</v>
      </c>
      <c r="L667" s="252" t="s">
        <v>823</v>
      </c>
      <c r="M667" s="252" t="s">
        <v>823</v>
      </c>
    </row>
    <row r="668" spans="1:13">
      <c r="A668" s="252">
        <v>211869</v>
      </c>
      <c r="B668" s="252" t="s">
        <v>1792</v>
      </c>
      <c r="C668" s="252" t="s">
        <v>219</v>
      </c>
      <c r="D668" s="252" t="s">
        <v>483</v>
      </c>
      <c r="E668" s="252" t="s">
        <v>833</v>
      </c>
      <c r="F668" s="252">
        <v>34965</v>
      </c>
      <c r="G668" s="252" t="s">
        <v>804</v>
      </c>
      <c r="H668" s="252" t="s">
        <v>834</v>
      </c>
      <c r="I668" s="252" t="s">
        <v>81</v>
      </c>
      <c r="J668" s="252" t="s">
        <v>2290</v>
      </c>
      <c r="K668" s="252">
        <v>2013</v>
      </c>
      <c r="L668" s="252" t="s">
        <v>804</v>
      </c>
      <c r="M668" s="252" t="s">
        <v>826</v>
      </c>
    </row>
    <row r="669" spans="1:13">
      <c r="A669" s="252">
        <v>212771</v>
      </c>
      <c r="B669" s="252" t="s">
        <v>1748</v>
      </c>
      <c r="C669" s="252" t="s">
        <v>202</v>
      </c>
      <c r="D669" s="252" t="s">
        <v>444</v>
      </c>
      <c r="E669" s="252" t="s">
        <v>833</v>
      </c>
      <c r="F669" s="252">
        <v>30872</v>
      </c>
      <c r="G669" s="252" t="s">
        <v>804</v>
      </c>
      <c r="H669" s="252" t="s">
        <v>834</v>
      </c>
      <c r="I669" s="252" t="s">
        <v>81</v>
      </c>
      <c r="J669" s="252" t="s">
        <v>2290</v>
      </c>
      <c r="K669" s="252">
        <v>2003</v>
      </c>
      <c r="L669" s="252" t="s">
        <v>2291</v>
      </c>
      <c r="M669" s="252" t="s">
        <v>818</v>
      </c>
    </row>
    <row r="670" spans="1:13">
      <c r="A670" s="252">
        <v>214146</v>
      </c>
      <c r="B670" s="252" t="s">
        <v>989</v>
      </c>
      <c r="C670" s="252" t="s">
        <v>700</v>
      </c>
      <c r="D670" s="252" t="s">
        <v>459</v>
      </c>
      <c r="E670" s="252" t="s">
        <v>833</v>
      </c>
      <c r="F670" s="252">
        <v>35719</v>
      </c>
      <c r="G670" s="252" t="s">
        <v>804</v>
      </c>
      <c r="H670" s="252" t="s">
        <v>834</v>
      </c>
      <c r="I670" s="252" t="s">
        <v>81</v>
      </c>
      <c r="J670" s="252" t="s">
        <v>805</v>
      </c>
      <c r="K670" s="252">
        <v>2017</v>
      </c>
      <c r="L670" s="252" t="s">
        <v>804</v>
      </c>
      <c r="M670" s="252" t="s">
        <v>804</v>
      </c>
    </row>
    <row r="671" spans="1:13">
      <c r="A671" s="252">
        <v>215195</v>
      </c>
      <c r="B671" s="252" t="s">
        <v>1705</v>
      </c>
      <c r="C671" s="252" t="s">
        <v>306</v>
      </c>
      <c r="D671" s="252" t="s">
        <v>441</v>
      </c>
      <c r="E671" s="252" t="s">
        <v>833</v>
      </c>
      <c r="F671" s="252">
        <v>34963</v>
      </c>
      <c r="G671" s="252" t="s">
        <v>804</v>
      </c>
      <c r="H671" s="252" t="s">
        <v>834</v>
      </c>
      <c r="I671" s="252" t="s">
        <v>182</v>
      </c>
      <c r="J671" s="252" t="s">
        <v>2290</v>
      </c>
      <c r="K671" s="252">
        <v>2013</v>
      </c>
      <c r="L671" s="252" t="s">
        <v>804</v>
      </c>
      <c r="M671" s="252" t="s">
        <v>818</v>
      </c>
    </row>
    <row r="672" spans="1:13">
      <c r="A672" s="252">
        <v>211169</v>
      </c>
      <c r="B672" s="252" t="s">
        <v>1501</v>
      </c>
      <c r="C672" s="252" t="s">
        <v>105</v>
      </c>
      <c r="D672" s="252" t="s">
        <v>434</v>
      </c>
      <c r="E672" s="252" t="s">
        <v>833</v>
      </c>
      <c r="F672" s="252">
        <v>35433</v>
      </c>
      <c r="G672" s="252" t="s">
        <v>804</v>
      </c>
      <c r="H672" s="252" t="s">
        <v>834</v>
      </c>
      <c r="I672" s="252" t="s">
        <v>81</v>
      </c>
      <c r="J672" s="252" t="s">
        <v>2290</v>
      </c>
      <c r="K672" s="252">
        <v>2015</v>
      </c>
      <c r="L672" s="252" t="s">
        <v>804</v>
      </c>
      <c r="M672" s="252" t="s">
        <v>815</v>
      </c>
    </row>
    <row r="673" spans="1:13">
      <c r="A673" s="252">
        <v>214149</v>
      </c>
      <c r="B673" s="252" t="s">
        <v>974</v>
      </c>
      <c r="C673" s="252" t="s">
        <v>253</v>
      </c>
      <c r="D673" s="252" t="s">
        <v>387</v>
      </c>
      <c r="E673" s="252" t="s">
        <v>833</v>
      </c>
      <c r="F673" s="252">
        <v>35565</v>
      </c>
      <c r="G673" s="252" t="s">
        <v>804</v>
      </c>
      <c r="H673" s="252" t="s">
        <v>834</v>
      </c>
      <c r="I673" s="252" t="s">
        <v>81</v>
      </c>
      <c r="J673" s="252" t="s">
        <v>805</v>
      </c>
      <c r="K673" s="252">
        <v>2015</v>
      </c>
      <c r="L673" s="252" t="s">
        <v>804</v>
      </c>
      <c r="M673" s="252" t="s">
        <v>804</v>
      </c>
    </row>
    <row r="674" spans="1:13">
      <c r="A674" s="252">
        <v>209179</v>
      </c>
      <c r="B674" s="252" t="s">
        <v>1099</v>
      </c>
      <c r="C674" s="252" t="s">
        <v>208</v>
      </c>
      <c r="D674" s="252" t="s">
        <v>474</v>
      </c>
      <c r="E674" s="252" t="s">
        <v>832</v>
      </c>
      <c r="F674" s="252">
        <v>34335</v>
      </c>
      <c r="G674" s="252" t="s">
        <v>804</v>
      </c>
      <c r="H674" s="252" t="s">
        <v>834</v>
      </c>
      <c r="I674" s="252" t="s">
        <v>81</v>
      </c>
      <c r="J674" s="252" t="s">
        <v>2290</v>
      </c>
      <c r="K674" s="252">
        <v>1990</v>
      </c>
      <c r="L674" s="252" t="s">
        <v>804</v>
      </c>
      <c r="M674" s="252" t="s">
        <v>804</v>
      </c>
    </row>
    <row r="675" spans="1:13">
      <c r="A675" s="252">
        <v>211871</v>
      </c>
      <c r="B675" s="252" t="s">
        <v>1939</v>
      </c>
      <c r="C675" s="252" t="s">
        <v>603</v>
      </c>
      <c r="D675" s="252" t="s">
        <v>466</v>
      </c>
      <c r="E675" s="252" t="s">
        <v>832</v>
      </c>
      <c r="F675" s="252">
        <v>32201</v>
      </c>
      <c r="G675" s="252" t="s">
        <v>804</v>
      </c>
      <c r="H675" s="252" t="s">
        <v>2284</v>
      </c>
      <c r="I675" s="252" t="s">
        <v>81</v>
      </c>
      <c r="J675" s="252" t="s">
        <v>805</v>
      </c>
      <c r="K675" s="252">
        <v>2006</v>
      </c>
      <c r="L675" s="252" t="s">
        <v>2292</v>
      </c>
      <c r="M675" s="252" t="s">
        <v>783</v>
      </c>
    </row>
    <row r="676" spans="1:13">
      <c r="A676" s="252">
        <v>211872</v>
      </c>
      <c r="B676" s="252" t="s">
        <v>997</v>
      </c>
      <c r="C676" s="252" t="s">
        <v>160</v>
      </c>
      <c r="D676" s="252" t="s">
        <v>410</v>
      </c>
      <c r="E676" s="252" t="s">
        <v>833</v>
      </c>
      <c r="F676" s="252">
        <v>35556</v>
      </c>
      <c r="G676" s="252" t="s">
        <v>804</v>
      </c>
      <c r="H676" s="252" t="s">
        <v>834</v>
      </c>
      <c r="I676" s="252" t="s">
        <v>81</v>
      </c>
      <c r="J676" s="252" t="s">
        <v>2290</v>
      </c>
      <c r="K676" s="252">
        <v>2015</v>
      </c>
      <c r="L676" s="252" t="s">
        <v>2291</v>
      </c>
      <c r="M676" s="252" t="s">
        <v>804</v>
      </c>
    </row>
    <row r="677" spans="1:13">
      <c r="A677" s="252">
        <v>214153</v>
      </c>
      <c r="B677" s="252" t="s">
        <v>2002</v>
      </c>
      <c r="C677" s="252" t="s">
        <v>249</v>
      </c>
      <c r="D677" s="252" t="s">
        <v>297</v>
      </c>
      <c r="E677" s="252" t="s">
        <v>833</v>
      </c>
      <c r="F677" s="252">
        <v>35431</v>
      </c>
      <c r="G677" s="252" t="s">
        <v>804</v>
      </c>
      <c r="H677" s="252" t="s">
        <v>2289</v>
      </c>
      <c r="I677" s="252" t="s">
        <v>81</v>
      </c>
      <c r="J677" s="252" t="s">
        <v>805</v>
      </c>
      <c r="K677" s="252">
        <v>2014</v>
      </c>
      <c r="L677" s="252" t="s">
        <v>804</v>
      </c>
      <c r="M677" s="252" t="s">
        <v>783</v>
      </c>
    </row>
    <row r="678" spans="1:13">
      <c r="A678" s="252">
        <v>206742</v>
      </c>
      <c r="B678" s="252" t="s">
        <v>1662</v>
      </c>
      <c r="C678" s="252" t="s">
        <v>80</v>
      </c>
      <c r="D678" s="252" t="s">
        <v>1663</v>
      </c>
      <c r="E678" s="252" t="s">
        <v>832</v>
      </c>
      <c r="F678" s="252">
        <v>30358</v>
      </c>
      <c r="G678" s="252" t="s">
        <v>2152</v>
      </c>
      <c r="H678" s="252" t="s">
        <v>834</v>
      </c>
      <c r="I678" s="252" t="s">
        <v>81</v>
      </c>
      <c r="J678" s="252" t="s">
        <v>2290</v>
      </c>
      <c r="K678" s="252">
        <v>2002</v>
      </c>
      <c r="L678" s="252" t="s">
        <v>829</v>
      </c>
      <c r="M678" s="252" t="s">
        <v>829</v>
      </c>
    </row>
    <row r="679" spans="1:13">
      <c r="A679" s="252">
        <v>214155</v>
      </c>
      <c r="B679" s="252" t="s">
        <v>1579</v>
      </c>
      <c r="C679" s="252" t="s">
        <v>171</v>
      </c>
      <c r="D679" s="252" t="s">
        <v>519</v>
      </c>
      <c r="E679" s="252" t="s">
        <v>832</v>
      </c>
      <c r="F679" s="252">
        <v>34946</v>
      </c>
      <c r="G679" s="252" t="s">
        <v>816</v>
      </c>
      <c r="H679" s="252" t="s">
        <v>834</v>
      </c>
      <c r="I679" s="252" t="s">
        <v>182</v>
      </c>
      <c r="J679" s="252" t="s">
        <v>805</v>
      </c>
      <c r="K679" s="252" t="s">
        <v>2310</v>
      </c>
      <c r="L679" s="252" t="s">
        <v>816</v>
      </c>
      <c r="M679" s="252" t="s">
        <v>816</v>
      </c>
    </row>
    <row r="680" spans="1:13">
      <c r="A680" s="252">
        <v>214159</v>
      </c>
      <c r="B680" s="252" t="s">
        <v>1141</v>
      </c>
      <c r="C680" s="252" t="s">
        <v>1142</v>
      </c>
      <c r="D680" s="252" t="s">
        <v>744</v>
      </c>
      <c r="E680" s="252" t="s">
        <v>833</v>
      </c>
      <c r="F680" s="252">
        <v>35279</v>
      </c>
      <c r="G680" s="252" t="s">
        <v>2038</v>
      </c>
      <c r="H680" s="252" t="s">
        <v>834</v>
      </c>
      <c r="I680" s="252" t="s">
        <v>81</v>
      </c>
      <c r="J680" s="252" t="s">
        <v>2290</v>
      </c>
      <c r="K680" s="252">
        <v>2016</v>
      </c>
      <c r="L680" s="252" t="s">
        <v>804</v>
      </c>
      <c r="M680" s="252" t="s">
        <v>804</v>
      </c>
    </row>
    <row r="681" spans="1:13">
      <c r="A681" s="252">
        <v>215206</v>
      </c>
      <c r="B681" s="252" t="s">
        <v>1477</v>
      </c>
      <c r="C681" s="252" t="s">
        <v>756</v>
      </c>
      <c r="D681" s="252" t="s">
        <v>587</v>
      </c>
      <c r="E681" s="252" t="s">
        <v>833</v>
      </c>
      <c r="F681" s="252">
        <v>35297</v>
      </c>
      <c r="G681" s="252" t="s">
        <v>2136</v>
      </c>
      <c r="H681" s="252" t="s">
        <v>834</v>
      </c>
      <c r="I681" s="252" t="s">
        <v>182</v>
      </c>
      <c r="J681" s="252" t="s">
        <v>805</v>
      </c>
      <c r="K681" s="252">
        <v>2016</v>
      </c>
      <c r="L681" s="252" t="s">
        <v>806</v>
      </c>
      <c r="M681" s="252" t="s">
        <v>815</v>
      </c>
    </row>
    <row r="682" spans="1:13">
      <c r="A682" s="252">
        <v>214166</v>
      </c>
      <c r="B682" s="252" t="s">
        <v>1514</v>
      </c>
      <c r="C682" s="252" t="s">
        <v>745</v>
      </c>
      <c r="D682" s="252" t="s">
        <v>467</v>
      </c>
      <c r="E682" s="252" t="s">
        <v>833</v>
      </c>
      <c r="F682" s="252">
        <v>36530</v>
      </c>
      <c r="G682" s="252" t="s">
        <v>2146</v>
      </c>
      <c r="H682" s="252" t="s">
        <v>834</v>
      </c>
      <c r="I682" s="252" t="s">
        <v>81</v>
      </c>
      <c r="J682" s="252" t="s">
        <v>805</v>
      </c>
      <c r="K682" s="252">
        <v>2017</v>
      </c>
      <c r="L682" s="252" t="s">
        <v>815</v>
      </c>
      <c r="M682" s="252" t="s">
        <v>815</v>
      </c>
    </row>
    <row r="683" spans="1:13">
      <c r="A683" s="252">
        <v>215210</v>
      </c>
      <c r="B683" s="252" t="s">
        <v>1990</v>
      </c>
      <c r="C683" s="252" t="s">
        <v>125</v>
      </c>
      <c r="D683" s="252" t="s">
        <v>788</v>
      </c>
      <c r="E683" s="252" t="s">
        <v>832</v>
      </c>
      <c r="F683" s="252">
        <v>36161</v>
      </c>
      <c r="G683" s="252" t="s">
        <v>2023</v>
      </c>
      <c r="H683" s="252" t="s">
        <v>2284</v>
      </c>
      <c r="I683" s="252" t="s">
        <v>182</v>
      </c>
      <c r="J683" s="252" t="s">
        <v>805</v>
      </c>
      <c r="K683" s="252">
        <v>2016</v>
      </c>
      <c r="L683" s="252" t="s">
        <v>2291</v>
      </c>
      <c r="M683" s="252" t="s">
        <v>783</v>
      </c>
    </row>
    <row r="684" spans="1:13">
      <c r="A684" s="252">
        <v>212784</v>
      </c>
      <c r="B684" s="252" t="s">
        <v>1769</v>
      </c>
      <c r="C684" s="252" t="s">
        <v>86</v>
      </c>
      <c r="D684" s="252" t="s">
        <v>425</v>
      </c>
      <c r="E684" s="252" t="s">
        <v>832</v>
      </c>
      <c r="F684" s="252">
        <v>34714</v>
      </c>
      <c r="G684" s="252" t="s">
        <v>826</v>
      </c>
      <c r="H684" s="252" t="s">
        <v>834</v>
      </c>
      <c r="I684" s="252" t="s">
        <v>81</v>
      </c>
      <c r="J684" s="252" t="s">
        <v>805</v>
      </c>
      <c r="K684" s="252">
        <v>2012</v>
      </c>
      <c r="L684" s="252" t="s">
        <v>2291</v>
      </c>
      <c r="M684" s="252" t="s">
        <v>826</v>
      </c>
    </row>
    <row r="685" spans="1:13">
      <c r="A685" s="252">
        <v>214171</v>
      </c>
      <c r="B685" s="252" t="s">
        <v>1381</v>
      </c>
      <c r="C685" s="252" t="s">
        <v>88</v>
      </c>
      <c r="D685" s="252" t="s">
        <v>527</v>
      </c>
      <c r="E685" s="252" t="s">
        <v>832</v>
      </c>
      <c r="F685" s="252">
        <v>35065</v>
      </c>
      <c r="G685" s="252" t="s">
        <v>2110</v>
      </c>
      <c r="H685" s="252" t="s">
        <v>834</v>
      </c>
      <c r="I685" s="252" t="s">
        <v>81</v>
      </c>
      <c r="J685" s="252" t="s">
        <v>805</v>
      </c>
      <c r="K685" s="252">
        <v>2014</v>
      </c>
      <c r="L685" s="252" t="s">
        <v>806</v>
      </c>
      <c r="M685" s="252" t="s">
        <v>806</v>
      </c>
    </row>
    <row r="686" spans="1:13">
      <c r="A686" s="252">
        <v>214647</v>
      </c>
      <c r="B686" s="252" t="s">
        <v>1751</v>
      </c>
      <c r="C686" s="252" t="s">
        <v>86</v>
      </c>
      <c r="D686" s="252" t="s">
        <v>432</v>
      </c>
      <c r="E686" s="252" t="s">
        <v>832</v>
      </c>
      <c r="F686" s="252">
        <v>34966</v>
      </c>
      <c r="G686" s="252" t="s">
        <v>2226</v>
      </c>
      <c r="H686" s="252" t="s">
        <v>834</v>
      </c>
      <c r="I686" s="252" t="s">
        <v>182</v>
      </c>
      <c r="J686" s="252" t="s">
        <v>805</v>
      </c>
      <c r="K686" s="252" t="s">
        <v>783</v>
      </c>
      <c r="M686" s="252" t="s">
        <v>818</v>
      </c>
    </row>
    <row r="687" spans="1:13">
      <c r="A687" s="252">
        <v>214172</v>
      </c>
      <c r="B687" s="252" t="s">
        <v>677</v>
      </c>
      <c r="C687" s="252" t="s">
        <v>133</v>
      </c>
      <c r="D687" s="252" t="s">
        <v>464</v>
      </c>
      <c r="E687" s="252" t="s">
        <v>832</v>
      </c>
      <c r="F687" s="252">
        <v>34685</v>
      </c>
      <c r="G687" s="252" t="s">
        <v>2101</v>
      </c>
      <c r="H687" s="252" t="s">
        <v>834</v>
      </c>
      <c r="I687" s="252" t="s">
        <v>81</v>
      </c>
      <c r="J687" s="252" t="s">
        <v>2290</v>
      </c>
      <c r="K687" s="252">
        <v>2014</v>
      </c>
      <c r="L687" s="252" t="s">
        <v>806</v>
      </c>
      <c r="M687" s="252" t="s">
        <v>806</v>
      </c>
    </row>
    <row r="688" spans="1:13">
      <c r="A688" s="252">
        <v>215215</v>
      </c>
      <c r="B688" s="252" t="s">
        <v>1685</v>
      </c>
      <c r="C688" s="252" t="s">
        <v>157</v>
      </c>
      <c r="D688" s="252" t="s">
        <v>108</v>
      </c>
      <c r="E688" s="252" t="s">
        <v>833</v>
      </c>
      <c r="F688" s="252">
        <v>34605</v>
      </c>
      <c r="G688" s="252" t="s">
        <v>804</v>
      </c>
      <c r="H688" s="252" t="s">
        <v>834</v>
      </c>
      <c r="I688" s="252" t="s">
        <v>182</v>
      </c>
      <c r="J688" s="252" t="s">
        <v>2290</v>
      </c>
      <c r="K688" s="252">
        <v>2012</v>
      </c>
      <c r="L688" s="252" t="s">
        <v>804</v>
      </c>
      <c r="M688" s="252" t="s">
        <v>830</v>
      </c>
    </row>
    <row r="689" spans="1:21">
      <c r="A689" s="252">
        <v>214177</v>
      </c>
      <c r="B689" s="252" t="s">
        <v>1455</v>
      </c>
      <c r="C689" s="252" t="s">
        <v>262</v>
      </c>
      <c r="D689" s="252" t="s">
        <v>564</v>
      </c>
      <c r="E689" s="252" t="s">
        <v>833</v>
      </c>
      <c r="F689" s="252">
        <v>24499</v>
      </c>
      <c r="G689" s="252" t="s">
        <v>804</v>
      </c>
      <c r="H689" s="252" t="s">
        <v>834</v>
      </c>
      <c r="I689" s="252" t="s">
        <v>81</v>
      </c>
      <c r="J689" s="252" t="s">
        <v>2290</v>
      </c>
      <c r="K689" s="252">
        <v>2014</v>
      </c>
      <c r="L689" s="252" t="s">
        <v>804</v>
      </c>
      <c r="M689" s="252" t="s">
        <v>814</v>
      </c>
    </row>
    <row r="690" spans="1:21">
      <c r="A690" s="252">
        <v>215218</v>
      </c>
      <c r="B690" s="252" t="s">
        <v>1542</v>
      </c>
      <c r="C690" s="252" t="s">
        <v>133</v>
      </c>
      <c r="D690" s="252" t="s">
        <v>442</v>
      </c>
      <c r="E690" s="252" t="s">
        <v>832</v>
      </c>
      <c r="F690" s="252">
        <v>33664</v>
      </c>
      <c r="G690" s="252" t="s">
        <v>2158</v>
      </c>
      <c r="H690" s="252" t="s">
        <v>834</v>
      </c>
      <c r="I690" s="252" t="s">
        <v>182</v>
      </c>
      <c r="J690" s="252" t="s">
        <v>2290</v>
      </c>
      <c r="K690" s="252">
        <v>2013</v>
      </c>
      <c r="L690" s="252" t="s">
        <v>806</v>
      </c>
      <c r="M690" s="252" t="s">
        <v>815</v>
      </c>
    </row>
    <row r="691" spans="1:21">
      <c r="A691" s="252">
        <v>210010</v>
      </c>
      <c r="B691" s="252" t="s">
        <v>1925</v>
      </c>
      <c r="C691" s="252" t="s">
        <v>257</v>
      </c>
      <c r="D691" s="252" t="s">
        <v>698</v>
      </c>
      <c r="E691" s="252" t="s">
        <v>832</v>
      </c>
      <c r="F691" s="252">
        <v>32465</v>
      </c>
      <c r="G691" s="252" t="s">
        <v>2114</v>
      </c>
      <c r="H691" s="252" t="s">
        <v>834</v>
      </c>
      <c r="I691" s="252" t="s">
        <v>81</v>
      </c>
      <c r="J691" s="252" t="s">
        <v>2290</v>
      </c>
      <c r="K691" s="252">
        <v>2012</v>
      </c>
      <c r="L691" s="252" t="s">
        <v>804</v>
      </c>
      <c r="M691" s="252" t="s">
        <v>824</v>
      </c>
    </row>
    <row r="692" spans="1:21">
      <c r="A692" s="252">
        <v>215222</v>
      </c>
      <c r="B692" s="252" t="s">
        <v>1100</v>
      </c>
      <c r="C692" s="252" t="s">
        <v>80</v>
      </c>
      <c r="D692" s="252" t="s">
        <v>654</v>
      </c>
      <c r="E692" s="252" t="s">
        <v>832</v>
      </c>
      <c r="F692" s="252">
        <v>35951</v>
      </c>
      <c r="G692" s="252" t="s">
        <v>804</v>
      </c>
      <c r="H692" s="252" t="s">
        <v>834</v>
      </c>
      <c r="I692" s="252" t="s">
        <v>182</v>
      </c>
      <c r="J692" s="252" t="s">
        <v>805</v>
      </c>
      <c r="K692" s="252">
        <v>2016</v>
      </c>
      <c r="L692" s="252" t="s">
        <v>804</v>
      </c>
      <c r="M692" s="252" t="s">
        <v>804</v>
      </c>
    </row>
    <row r="693" spans="1:21">
      <c r="A693" s="252">
        <v>214189</v>
      </c>
      <c r="B693" s="252" t="s">
        <v>1641</v>
      </c>
      <c r="C693" s="252" t="s">
        <v>135</v>
      </c>
      <c r="D693" s="252" t="s">
        <v>462</v>
      </c>
      <c r="E693" s="252" t="s">
        <v>832</v>
      </c>
      <c r="F693" s="252">
        <v>35943</v>
      </c>
      <c r="G693" s="252" t="s">
        <v>2188</v>
      </c>
      <c r="H693" s="252" t="s">
        <v>834</v>
      </c>
      <c r="I693" s="252" t="s">
        <v>81</v>
      </c>
      <c r="J693" s="252" t="s">
        <v>2290</v>
      </c>
      <c r="K693" s="252">
        <v>2016</v>
      </c>
      <c r="L693" s="252" t="s">
        <v>804</v>
      </c>
      <c r="M693" s="252" t="s">
        <v>819</v>
      </c>
    </row>
    <row r="694" spans="1:21">
      <c r="A694" s="252">
        <v>211884</v>
      </c>
      <c r="B694" s="252" t="s">
        <v>1693</v>
      </c>
      <c r="C694" s="252" t="s">
        <v>269</v>
      </c>
      <c r="D694" s="252" t="s">
        <v>404</v>
      </c>
      <c r="E694" s="252" t="s">
        <v>832</v>
      </c>
      <c r="F694" s="252">
        <v>32874</v>
      </c>
      <c r="G694" s="252" t="s">
        <v>2205</v>
      </c>
      <c r="H694" s="252" t="s">
        <v>834</v>
      </c>
      <c r="I694" s="252" t="s">
        <v>81</v>
      </c>
      <c r="J694" s="252" t="s">
        <v>2290</v>
      </c>
      <c r="K694" s="252">
        <v>2008</v>
      </c>
      <c r="L694" s="252" t="s">
        <v>830</v>
      </c>
      <c r="M694" s="252" t="s">
        <v>830</v>
      </c>
      <c r="S694" s="252">
        <v>898</v>
      </c>
      <c r="T694" s="252">
        <v>43805</v>
      </c>
      <c r="U694" s="252" t="s">
        <v>2333</v>
      </c>
    </row>
    <row r="695" spans="1:21">
      <c r="A695" s="252">
        <v>212797</v>
      </c>
      <c r="B695" s="252" t="s">
        <v>930</v>
      </c>
      <c r="C695" s="252" t="s">
        <v>139</v>
      </c>
      <c r="D695" s="252" t="s">
        <v>619</v>
      </c>
      <c r="E695" s="252" t="s">
        <v>832</v>
      </c>
      <c r="F695" s="252">
        <v>35203</v>
      </c>
      <c r="G695" s="252" t="s">
        <v>804</v>
      </c>
      <c r="H695" s="252" t="s">
        <v>834</v>
      </c>
      <c r="I695" s="252" t="s">
        <v>81</v>
      </c>
      <c r="J695" s="252" t="s">
        <v>2290</v>
      </c>
      <c r="K695" s="252">
        <v>2014</v>
      </c>
      <c r="L695" s="252" t="s">
        <v>2292</v>
      </c>
      <c r="M695" s="252" t="s">
        <v>804</v>
      </c>
    </row>
    <row r="696" spans="1:21">
      <c r="A696" s="252">
        <v>214191</v>
      </c>
      <c r="B696" s="252" t="s">
        <v>1676</v>
      </c>
      <c r="C696" s="252" t="s">
        <v>152</v>
      </c>
      <c r="D696" s="252" t="s">
        <v>538</v>
      </c>
      <c r="E696" s="252" t="s">
        <v>832</v>
      </c>
      <c r="F696" s="252">
        <v>35895</v>
      </c>
      <c r="G696" s="252" t="s">
        <v>830</v>
      </c>
      <c r="H696" s="252" t="s">
        <v>834</v>
      </c>
      <c r="I696" s="252" t="s">
        <v>81</v>
      </c>
      <c r="J696" s="252" t="s">
        <v>2290</v>
      </c>
      <c r="K696" s="252">
        <v>2017</v>
      </c>
      <c r="L696" s="252" t="s">
        <v>804</v>
      </c>
      <c r="M696" s="252" t="s">
        <v>830</v>
      </c>
    </row>
    <row r="697" spans="1:21">
      <c r="A697" s="252">
        <v>215229</v>
      </c>
      <c r="B697" s="252" t="s">
        <v>336</v>
      </c>
      <c r="C697" s="252" t="s">
        <v>332</v>
      </c>
      <c r="D697" s="252" t="s">
        <v>390</v>
      </c>
      <c r="E697" s="252" t="s">
        <v>832</v>
      </c>
      <c r="F697" s="252">
        <v>35478</v>
      </c>
      <c r="G697" s="252" t="s">
        <v>804</v>
      </c>
      <c r="H697" s="252" t="s">
        <v>834</v>
      </c>
      <c r="I697" s="252" t="s">
        <v>182</v>
      </c>
      <c r="J697" s="252" t="s">
        <v>805</v>
      </c>
      <c r="K697" s="252">
        <v>2016</v>
      </c>
      <c r="L697" s="252" t="s">
        <v>2291</v>
      </c>
      <c r="M697" s="252" t="s">
        <v>806</v>
      </c>
    </row>
    <row r="698" spans="1:21">
      <c r="A698" s="252">
        <v>209555</v>
      </c>
      <c r="B698" s="252" t="s">
        <v>1217</v>
      </c>
      <c r="C698" s="252" t="s">
        <v>330</v>
      </c>
      <c r="D698" s="252" t="s">
        <v>390</v>
      </c>
      <c r="E698" s="252" t="s">
        <v>832</v>
      </c>
      <c r="F698" s="252">
        <v>33250</v>
      </c>
      <c r="G698" s="252" t="s">
        <v>2034</v>
      </c>
      <c r="H698" s="252" t="s">
        <v>834</v>
      </c>
      <c r="I698" s="252" t="s">
        <v>182</v>
      </c>
      <c r="J698" s="252" t="s">
        <v>805</v>
      </c>
      <c r="K698" s="252">
        <v>2009</v>
      </c>
      <c r="L698" s="252" t="s">
        <v>824</v>
      </c>
      <c r="M698" s="252" t="s">
        <v>813</v>
      </c>
    </row>
    <row r="699" spans="1:21">
      <c r="A699" s="252">
        <v>214193</v>
      </c>
      <c r="B699" s="252" t="s">
        <v>746</v>
      </c>
      <c r="C699" s="252" t="s">
        <v>133</v>
      </c>
      <c r="D699" s="252" t="s">
        <v>421</v>
      </c>
      <c r="E699" s="252" t="s">
        <v>832</v>
      </c>
      <c r="F699" s="252">
        <v>36100</v>
      </c>
      <c r="G699" s="252" t="s">
        <v>2231</v>
      </c>
      <c r="H699" s="252" t="s">
        <v>834</v>
      </c>
      <c r="I699" s="252" t="s">
        <v>81</v>
      </c>
      <c r="J699" s="252" t="s">
        <v>805</v>
      </c>
      <c r="K699" s="252">
        <v>2016</v>
      </c>
      <c r="L699" s="252" t="s">
        <v>826</v>
      </c>
      <c r="M699" s="252" t="s">
        <v>826</v>
      </c>
    </row>
    <row r="700" spans="1:21">
      <c r="A700" s="252">
        <v>201923</v>
      </c>
      <c r="B700" s="252" t="s">
        <v>1352</v>
      </c>
      <c r="C700" s="252" t="s">
        <v>136</v>
      </c>
      <c r="D700" s="252" t="s">
        <v>524</v>
      </c>
      <c r="E700" s="252" t="s">
        <v>832</v>
      </c>
      <c r="F700" s="252">
        <v>28875</v>
      </c>
      <c r="G700" s="252" t="s">
        <v>2045</v>
      </c>
      <c r="H700" s="252" t="s">
        <v>834</v>
      </c>
      <c r="I700" s="252" t="s">
        <v>81</v>
      </c>
      <c r="J700" s="252" t="s">
        <v>2290</v>
      </c>
      <c r="K700" s="252">
        <v>2002</v>
      </c>
      <c r="L700" s="252" t="s">
        <v>2292</v>
      </c>
      <c r="M700" s="252" t="s">
        <v>806</v>
      </c>
    </row>
    <row r="701" spans="1:21">
      <c r="A701" s="252">
        <v>212805</v>
      </c>
      <c r="B701" s="252" t="s">
        <v>715</v>
      </c>
      <c r="C701" s="252" t="s">
        <v>190</v>
      </c>
      <c r="D701" s="252" t="s">
        <v>464</v>
      </c>
      <c r="E701" s="252" t="s">
        <v>832</v>
      </c>
      <c r="F701" s="252">
        <v>35740</v>
      </c>
      <c r="G701" s="252" t="s">
        <v>804</v>
      </c>
      <c r="H701" s="252" t="s">
        <v>834</v>
      </c>
      <c r="I701" s="252" t="s">
        <v>81</v>
      </c>
      <c r="J701" s="252" t="s">
        <v>2290</v>
      </c>
      <c r="K701" s="252">
        <v>2015</v>
      </c>
      <c r="L701" s="252" t="s">
        <v>804</v>
      </c>
      <c r="M701" s="252" t="s">
        <v>818</v>
      </c>
    </row>
    <row r="702" spans="1:21">
      <c r="A702" s="252">
        <v>214195</v>
      </c>
      <c r="B702" s="252" t="s">
        <v>1021</v>
      </c>
      <c r="C702" s="252" t="s">
        <v>84</v>
      </c>
      <c r="D702" s="252" t="s">
        <v>679</v>
      </c>
      <c r="E702" s="252" t="s">
        <v>832</v>
      </c>
      <c r="F702" s="252">
        <v>36161</v>
      </c>
      <c r="G702" s="252" t="s">
        <v>804</v>
      </c>
      <c r="H702" s="252" t="s">
        <v>834</v>
      </c>
      <c r="I702" s="252" t="s">
        <v>81</v>
      </c>
      <c r="J702" s="252" t="s">
        <v>805</v>
      </c>
      <c r="K702" s="252">
        <v>2016</v>
      </c>
      <c r="L702" s="252" t="s">
        <v>2291</v>
      </c>
      <c r="M702" s="252" t="s">
        <v>804</v>
      </c>
    </row>
    <row r="703" spans="1:21">
      <c r="A703" s="252">
        <v>212809</v>
      </c>
      <c r="B703" s="252" t="s">
        <v>1311</v>
      </c>
      <c r="C703" s="252" t="s">
        <v>189</v>
      </c>
      <c r="D703" s="252" t="s">
        <v>538</v>
      </c>
      <c r="E703" s="252" t="s">
        <v>832</v>
      </c>
      <c r="F703" s="252">
        <v>34938</v>
      </c>
      <c r="G703" s="252" t="s">
        <v>1310</v>
      </c>
      <c r="H703" s="252" t="s">
        <v>834</v>
      </c>
      <c r="I703" s="252" t="s">
        <v>81</v>
      </c>
      <c r="J703" s="252" t="s">
        <v>805</v>
      </c>
      <c r="K703" s="252">
        <v>2013</v>
      </c>
      <c r="L703" s="252" t="s">
        <v>806</v>
      </c>
      <c r="M703" s="252" t="s">
        <v>806</v>
      </c>
      <c r="S703" s="252">
        <v>890</v>
      </c>
      <c r="T703" s="252">
        <v>43805</v>
      </c>
      <c r="U703" s="252" t="s">
        <v>2335</v>
      </c>
    </row>
    <row r="704" spans="1:21">
      <c r="A704" s="252">
        <v>212814</v>
      </c>
      <c r="B704" s="252" t="s">
        <v>1060</v>
      </c>
      <c r="C704" s="252" t="s">
        <v>191</v>
      </c>
      <c r="D704" s="252" t="s">
        <v>1061</v>
      </c>
      <c r="E704" s="252" t="s">
        <v>832</v>
      </c>
      <c r="F704" s="252">
        <v>35854</v>
      </c>
      <c r="G704" s="252" t="s">
        <v>804</v>
      </c>
      <c r="H704" s="252" t="s">
        <v>834</v>
      </c>
      <c r="I704" s="252" t="s">
        <v>81</v>
      </c>
      <c r="J704" s="252" t="s">
        <v>2290</v>
      </c>
      <c r="K704" s="252">
        <v>2016</v>
      </c>
      <c r="L704" s="252" t="s">
        <v>2291</v>
      </c>
      <c r="M704" s="252" t="s">
        <v>804</v>
      </c>
    </row>
    <row r="705" spans="1:18">
      <c r="A705" s="252">
        <v>214199</v>
      </c>
      <c r="B705" s="252" t="s">
        <v>1914</v>
      </c>
      <c r="C705" s="252" t="s">
        <v>133</v>
      </c>
      <c r="D705" s="252" t="s">
        <v>440</v>
      </c>
      <c r="E705" s="252" t="s">
        <v>832</v>
      </c>
      <c r="F705" s="252">
        <v>36135</v>
      </c>
      <c r="G705" s="252" t="s">
        <v>804</v>
      </c>
      <c r="H705" s="252" t="s">
        <v>834</v>
      </c>
      <c r="I705" s="252" t="s">
        <v>81</v>
      </c>
      <c r="J705" s="252" t="s">
        <v>2290</v>
      </c>
      <c r="K705" s="252">
        <v>2016</v>
      </c>
      <c r="L705" s="252" t="s">
        <v>804</v>
      </c>
      <c r="M705" s="252" t="s">
        <v>824</v>
      </c>
    </row>
    <row r="706" spans="1:18">
      <c r="A706" s="252">
        <v>215243</v>
      </c>
      <c r="B706" s="252" t="s">
        <v>1014</v>
      </c>
      <c r="C706" s="252" t="s">
        <v>703</v>
      </c>
      <c r="D706" s="252" t="s">
        <v>1015</v>
      </c>
      <c r="E706" s="252" t="s">
        <v>832</v>
      </c>
      <c r="F706" s="252">
        <v>30687</v>
      </c>
      <c r="G706" s="252" t="s">
        <v>804</v>
      </c>
      <c r="H706" s="252" t="s">
        <v>834</v>
      </c>
      <c r="I706" s="252" t="s">
        <v>182</v>
      </c>
      <c r="J706" s="252" t="s">
        <v>805</v>
      </c>
      <c r="K706" s="252">
        <v>2001</v>
      </c>
      <c r="L706" s="252" t="s">
        <v>804</v>
      </c>
      <c r="M706" s="252" t="s">
        <v>804</v>
      </c>
    </row>
    <row r="707" spans="1:18">
      <c r="A707" s="252">
        <v>206983</v>
      </c>
      <c r="B707" s="252" t="s">
        <v>950</v>
      </c>
      <c r="C707" s="252" t="s">
        <v>144</v>
      </c>
      <c r="D707" s="252" t="s">
        <v>456</v>
      </c>
      <c r="E707" s="252" t="s">
        <v>832</v>
      </c>
      <c r="F707" s="252">
        <v>28866</v>
      </c>
      <c r="G707" s="252" t="s">
        <v>804</v>
      </c>
      <c r="H707" s="252" t="s">
        <v>834</v>
      </c>
      <c r="I707" s="252" t="s">
        <v>81</v>
      </c>
      <c r="M707" s="252" t="s">
        <v>804</v>
      </c>
      <c r="Q707" s="252">
        <v>1217</v>
      </c>
      <c r="R707" s="252">
        <v>43778</v>
      </c>
    </row>
    <row r="708" spans="1:18">
      <c r="A708" s="252">
        <v>214202</v>
      </c>
      <c r="B708" s="252" t="s">
        <v>1916</v>
      </c>
      <c r="C708" s="252" t="s">
        <v>332</v>
      </c>
      <c r="D708" s="252" t="s">
        <v>576</v>
      </c>
      <c r="E708" s="252" t="s">
        <v>832</v>
      </c>
      <c r="F708" s="252">
        <v>35236</v>
      </c>
      <c r="G708" s="252" t="s">
        <v>804</v>
      </c>
      <c r="H708" s="252" t="s">
        <v>834</v>
      </c>
      <c r="I708" s="252" t="s">
        <v>81</v>
      </c>
      <c r="J708" s="252" t="s">
        <v>805</v>
      </c>
      <c r="K708" s="252">
        <v>2014</v>
      </c>
      <c r="L708" s="252" t="s">
        <v>804</v>
      </c>
      <c r="M708" s="252" t="s">
        <v>824</v>
      </c>
    </row>
    <row r="709" spans="1:18">
      <c r="A709" s="252">
        <v>212820</v>
      </c>
      <c r="B709" s="252" t="s">
        <v>964</v>
      </c>
      <c r="C709" s="252" t="s">
        <v>121</v>
      </c>
      <c r="D709" s="252" t="s">
        <v>574</v>
      </c>
      <c r="E709" s="252" t="s">
        <v>832</v>
      </c>
      <c r="F709" s="252">
        <v>35633</v>
      </c>
      <c r="G709" s="252" t="s">
        <v>804</v>
      </c>
      <c r="H709" s="252" t="s">
        <v>834</v>
      </c>
      <c r="I709" s="252" t="s">
        <v>81</v>
      </c>
      <c r="J709" s="252" t="s">
        <v>2290</v>
      </c>
      <c r="K709" s="252">
        <v>2014</v>
      </c>
      <c r="L709" s="252" t="s">
        <v>804</v>
      </c>
      <c r="M709" s="252" t="s">
        <v>804</v>
      </c>
    </row>
    <row r="710" spans="1:18">
      <c r="A710" s="252">
        <v>214210</v>
      </c>
      <c r="B710" s="252" t="s">
        <v>975</v>
      </c>
      <c r="C710" s="252" t="s">
        <v>150</v>
      </c>
      <c r="D710" s="252" t="s">
        <v>619</v>
      </c>
      <c r="E710" s="252" t="s">
        <v>832</v>
      </c>
      <c r="F710" s="252">
        <v>35944</v>
      </c>
      <c r="G710" s="252" t="s">
        <v>804</v>
      </c>
      <c r="H710" s="252" t="s">
        <v>834</v>
      </c>
      <c r="I710" s="252" t="s">
        <v>81</v>
      </c>
      <c r="J710" s="252" t="s">
        <v>2290</v>
      </c>
      <c r="K710" s="252">
        <v>2016</v>
      </c>
      <c r="L710" s="252" t="s">
        <v>2291</v>
      </c>
      <c r="M710" s="252" t="s">
        <v>804</v>
      </c>
    </row>
    <row r="711" spans="1:18">
      <c r="A711" s="252">
        <v>207030</v>
      </c>
      <c r="B711" s="252" t="s">
        <v>1888</v>
      </c>
      <c r="C711" s="252" t="s">
        <v>245</v>
      </c>
      <c r="D711" s="252" t="s">
        <v>769</v>
      </c>
      <c r="E711" s="252" t="s">
        <v>832</v>
      </c>
      <c r="F711" s="252">
        <v>29420</v>
      </c>
      <c r="G711" s="252" t="s">
        <v>804</v>
      </c>
      <c r="H711" s="252" t="s">
        <v>834</v>
      </c>
      <c r="I711" s="252" t="s">
        <v>81</v>
      </c>
      <c r="J711" s="252" t="s">
        <v>2290</v>
      </c>
      <c r="K711" s="252">
        <v>2001</v>
      </c>
      <c r="L711" s="252" t="s">
        <v>2291</v>
      </c>
      <c r="M711" s="252" t="s">
        <v>824</v>
      </c>
    </row>
    <row r="712" spans="1:18">
      <c r="A712" s="252">
        <v>214212</v>
      </c>
      <c r="B712" s="252" t="s">
        <v>277</v>
      </c>
      <c r="C712" s="252" t="s">
        <v>1666</v>
      </c>
      <c r="D712" s="252" t="s">
        <v>424</v>
      </c>
      <c r="E712" s="252" t="s">
        <v>832</v>
      </c>
      <c r="F712" s="252">
        <v>35081</v>
      </c>
      <c r="G712" s="252" t="s">
        <v>2198</v>
      </c>
      <c r="H712" s="252" t="s">
        <v>834</v>
      </c>
      <c r="I712" s="252" t="s">
        <v>81</v>
      </c>
      <c r="J712" s="252" t="s">
        <v>805</v>
      </c>
      <c r="K712" s="252">
        <v>2014</v>
      </c>
      <c r="L712" s="252" t="s">
        <v>829</v>
      </c>
      <c r="M712" s="252" t="s">
        <v>829</v>
      </c>
    </row>
    <row r="713" spans="1:18">
      <c r="A713" s="252">
        <v>215253</v>
      </c>
      <c r="B713" s="252" t="s">
        <v>1341</v>
      </c>
      <c r="C713" s="252" t="s">
        <v>87</v>
      </c>
      <c r="D713" s="252" t="s">
        <v>479</v>
      </c>
      <c r="E713" s="252" t="s">
        <v>832</v>
      </c>
      <c r="F713" s="252">
        <v>33402</v>
      </c>
      <c r="G713" s="252" t="s">
        <v>804</v>
      </c>
      <c r="H713" s="252" t="s">
        <v>834</v>
      </c>
      <c r="I713" s="252" t="s">
        <v>182</v>
      </c>
      <c r="J713" s="252" t="s">
        <v>2290</v>
      </c>
      <c r="K713" s="252">
        <v>2012</v>
      </c>
      <c r="L713" s="252" t="s">
        <v>806</v>
      </c>
      <c r="M713" s="252" t="s">
        <v>806</v>
      </c>
    </row>
    <row r="714" spans="1:18">
      <c r="A714" s="252">
        <v>215254</v>
      </c>
      <c r="B714" s="252" t="s">
        <v>1937</v>
      </c>
      <c r="C714" s="252" t="s">
        <v>200</v>
      </c>
      <c r="D714" s="252" t="s">
        <v>442</v>
      </c>
      <c r="E714" s="252" t="s">
        <v>832</v>
      </c>
      <c r="F714" s="252">
        <v>27585</v>
      </c>
      <c r="G714" s="252" t="s">
        <v>2114</v>
      </c>
      <c r="H714" s="252" t="s">
        <v>2284</v>
      </c>
      <c r="I714" s="252" t="s">
        <v>182</v>
      </c>
      <c r="J714" s="252" t="s">
        <v>805</v>
      </c>
      <c r="K714" s="252">
        <v>1992</v>
      </c>
      <c r="L714" s="252" t="s">
        <v>804</v>
      </c>
      <c r="M714" s="252" t="s">
        <v>783</v>
      </c>
    </row>
    <row r="715" spans="1:18">
      <c r="A715" s="252">
        <v>212828</v>
      </c>
      <c r="B715" s="252" t="s">
        <v>1192</v>
      </c>
      <c r="C715" s="252" t="s">
        <v>133</v>
      </c>
      <c r="D715" s="252" t="s">
        <v>449</v>
      </c>
      <c r="E715" s="252" t="s">
        <v>832</v>
      </c>
      <c r="F715" s="252">
        <v>35743</v>
      </c>
      <c r="G715" s="252" t="s">
        <v>804</v>
      </c>
      <c r="H715" s="252" t="s">
        <v>834</v>
      </c>
      <c r="I715" s="252" t="s">
        <v>81</v>
      </c>
      <c r="J715" s="252" t="s">
        <v>2290</v>
      </c>
      <c r="K715" s="252">
        <v>2014</v>
      </c>
      <c r="L715" s="252" t="s">
        <v>804</v>
      </c>
      <c r="M715" s="252" t="s">
        <v>804</v>
      </c>
    </row>
    <row r="716" spans="1:18">
      <c r="A716" s="252">
        <v>211227</v>
      </c>
      <c r="B716" s="252" t="s">
        <v>1016</v>
      </c>
      <c r="C716" s="252" t="s">
        <v>703</v>
      </c>
      <c r="D716" s="252" t="s">
        <v>386</v>
      </c>
      <c r="E716" s="252" t="s">
        <v>832</v>
      </c>
      <c r="F716" s="252">
        <v>35460</v>
      </c>
      <c r="G716" s="252" t="s">
        <v>804</v>
      </c>
      <c r="H716" s="252" t="s">
        <v>834</v>
      </c>
      <c r="I716" s="252" t="s">
        <v>81</v>
      </c>
      <c r="J716" s="252" t="s">
        <v>2290</v>
      </c>
      <c r="K716" s="252">
        <v>2014</v>
      </c>
      <c r="L716" s="252" t="s">
        <v>804</v>
      </c>
      <c r="M716" s="252" t="s">
        <v>804</v>
      </c>
    </row>
    <row r="717" spans="1:18">
      <c r="A717" s="252">
        <v>212829</v>
      </c>
      <c r="B717" s="252" t="s">
        <v>915</v>
      </c>
      <c r="C717" s="252" t="s">
        <v>916</v>
      </c>
      <c r="D717" s="252" t="s">
        <v>408</v>
      </c>
      <c r="E717" s="252" t="s">
        <v>832</v>
      </c>
      <c r="F717" s="252">
        <v>35958</v>
      </c>
      <c r="G717" s="252" t="s">
        <v>804</v>
      </c>
      <c r="H717" s="252" t="s">
        <v>834</v>
      </c>
      <c r="I717" s="252" t="s">
        <v>81</v>
      </c>
      <c r="J717" s="252" t="s">
        <v>2290</v>
      </c>
      <c r="K717" s="252">
        <v>2015</v>
      </c>
      <c r="L717" s="252" t="s">
        <v>804</v>
      </c>
      <c r="M717" s="252" t="s">
        <v>804</v>
      </c>
    </row>
    <row r="718" spans="1:18">
      <c r="A718" s="252">
        <v>214228</v>
      </c>
      <c r="B718" s="252" t="s">
        <v>1086</v>
      </c>
      <c r="C718" s="252" t="s">
        <v>179</v>
      </c>
      <c r="D718" s="252" t="s">
        <v>1087</v>
      </c>
      <c r="E718" s="252" t="s">
        <v>832</v>
      </c>
      <c r="F718" s="252">
        <v>36139</v>
      </c>
      <c r="G718" s="252" t="s">
        <v>804</v>
      </c>
      <c r="H718" s="252" t="s">
        <v>834</v>
      </c>
      <c r="I718" s="252" t="s">
        <v>81</v>
      </c>
      <c r="J718" s="252" t="s">
        <v>805</v>
      </c>
      <c r="K718" s="252">
        <v>2016</v>
      </c>
      <c r="L718" s="252" t="s">
        <v>804</v>
      </c>
      <c r="M718" s="252" t="s">
        <v>804</v>
      </c>
    </row>
    <row r="719" spans="1:18">
      <c r="A719" s="252">
        <v>212830</v>
      </c>
      <c r="B719" s="252" t="s">
        <v>1116</v>
      </c>
      <c r="C719" s="252" t="s">
        <v>320</v>
      </c>
      <c r="D719" s="252" t="s">
        <v>442</v>
      </c>
      <c r="E719" s="252" t="s">
        <v>832</v>
      </c>
      <c r="F719" s="252">
        <v>36161</v>
      </c>
      <c r="G719" s="252" t="s">
        <v>804</v>
      </c>
      <c r="H719" s="252" t="s">
        <v>834</v>
      </c>
      <c r="I719" s="252" t="s">
        <v>81</v>
      </c>
      <c r="J719" s="252" t="s">
        <v>2290</v>
      </c>
      <c r="K719" s="252">
        <v>2016</v>
      </c>
      <c r="L719" s="252" t="s">
        <v>804</v>
      </c>
      <c r="M719" s="252" t="s">
        <v>804</v>
      </c>
    </row>
    <row r="720" spans="1:18">
      <c r="A720" s="252">
        <v>214229</v>
      </c>
      <c r="B720" s="252" t="s">
        <v>1368</v>
      </c>
      <c r="C720" s="252" t="s">
        <v>1391</v>
      </c>
      <c r="D720" s="252" t="s">
        <v>408</v>
      </c>
      <c r="E720" s="252" t="s">
        <v>832</v>
      </c>
      <c r="F720" s="252">
        <v>35079</v>
      </c>
      <c r="G720" s="252" t="s">
        <v>2116</v>
      </c>
      <c r="H720" s="252" t="s">
        <v>834</v>
      </c>
      <c r="I720" s="252" t="s">
        <v>81</v>
      </c>
      <c r="J720" s="252" t="s">
        <v>2290</v>
      </c>
      <c r="K720" s="252">
        <v>2017</v>
      </c>
      <c r="L720" s="252" t="s">
        <v>2291</v>
      </c>
      <c r="M720" s="252" t="s">
        <v>806</v>
      </c>
    </row>
    <row r="721" spans="1:21">
      <c r="A721" s="252">
        <v>214236</v>
      </c>
      <c r="B721" s="252" t="s">
        <v>747</v>
      </c>
      <c r="C721" s="252" t="s">
        <v>149</v>
      </c>
      <c r="D721" s="252" t="s">
        <v>390</v>
      </c>
      <c r="E721" s="252" t="s">
        <v>832</v>
      </c>
      <c r="F721" s="252">
        <v>35796</v>
      </c>
      <c r="G721" s="252" t="s">
        <v>804</v>
      </c>
      <c r="H721" s="252" t="s">
        <v>834</v>
      </c>
      <c r="I721" s="252" t="s">
        <v>81</v>
      </c>
      <c r="J721" s="252" t="s">
        <v>2290</v>
      </c>
      <c r="K721" s="252">
        <v>2015</v>
      </c>
      <c r="L721" s="252" t="s">
        <v>804</v>
      </c>
      <c r="M721" s="252" t="s">
        <v>806</v>
      </c>
    </row>
    <row r="722" spans="1:21">
      <c r="A722" s="252">
        <v>215257</v>
      </c>
      <c r="B722" s="252" t="s">
        <v>1761</v>
      </c>
      <c r="C722" s="252" t="s">
        <v>189</v>
      </c>
      <c r="D722" s="252" t="s">
        <v>443</v>
      </c>
      <c r="E722" s="252" t="s">
        <v>832</v>
      </c>
      <c r="F722" s="252">
        <v>32513</v>
      </c>
      <c r="G722" s="252" t="s">
        <v>818</v>
      </c>
      <c r="H722" s="252" t="s">
        <v>834</v>
      </c>
      <c r="I722" s="252" t="s">
        <v>182</v>
      </c>
      <c r="J722" s="252" t="s">
        <v>2290</v>
      </c>
      <c r="K722" s="252">
        <v>2007</v>
      </c>
      <c r="L722" s="252" t="s">
        <v>2324</v>
      </c>
      <c r="M722" s="252" t="s">
        <v>818</v>
      </c>
    </row>
    <row r="723" spans="1:21">
      <c r="A723" s="252">
        <v>212835</v>
      </c>
      <c r="B723" s="252" t="s">
        <v>935</v>
      </c>
      <c r="C723" s="252" t="s">
        <v>281</v>
      </c>
      <c r="D723" s="252" t="s">
        <v>415</v>
      </c>
      <c r="E723" s="252" t="s">
        <v>832</v>
      </c>
      <c r="F723" s="252">
        <v>34104</v>
      </c>
      <c r="G723" s="252" t="s">
        <v>804</v>
      </c>
      <c r="H723" s="252" t="s">
        <v>834</v>
      </c>
      <c r="I723" s="252" t="s">
        <v>182</v>
      </c>
      <c r="J723" s="252" t="s">
        <v>2303</v>
      </c>
      <c r="K723" s="252">
        <v>2011</v>
      </c>
      <c r="L723" s="252" t="s">
        <v>804</v>
      </c>
      <c r="M723" s="252" t="s">
        <v>804</v>
      </c>
    </row>
    <row r="724" spans="1:21">
      <c r="A724" s="252">
        <v>214240</v>
      </c>
      <c r="B724" s="252" t="s">
        <v>1071</v>
      </c>
      <c r="C724" s="252" t="s">
        <v>1072</v>
      </c>
      <c r="D724" s="252" t="s">
        <v>453</v>
      </c>
      <c r="E724" s="252" t="s">
        <v>832</v>
      </c>
      <c r="F724" s="252">
        <v>35431</v>
      </c>
      <c r="G724" s="252" t="s">
        <v>804</v>
      </c>
      <c r="H724" s="252" t="s">
        <v>834</v>
      </c>
      <c r="I724" s="252" t="s">
        <v>81</v>
      </c>
      <c r="J724" s="252" t="s">
        <v>805</v>
      </c>
      <c r="K724" s="252">
        <v>2015</v>
      </c>
      <c r="L724" s="252" t="s">
        <v>806</v>
      </c>
      <c r="M724" s="252" t="s">
        <v>804</v>
      </c>
    </row>
    <row r="725" spans="1:21">
      <c r="A725" s="252">
        <v>214242</v>
      </c>
      <c r="B725" s="252" t="s">
        <v>1961</v>
      </c>
      <c r="C725" s="252" t="s">
        <v>162</v>
      </c>
      <c r="D725" s="252" t="s">
        <v>390</v>
      </c>
      <c r="E725" s="252" t="s">
        <v>832</v>
      </c>
      <c r="F725" s="252">
        <v>35065</v>
      </c>
      <c r="G725" s="252" t="s">
        <v>2029</v>
      </c>
      <c r="H725" s="252" t="s">
        <v>2284</v>
      </c>
      <c r="I725" s="252" t="s">
        <v>81</v>
      </c>
      <c r="J725" s="252" t="s">
        <v>805</v>
      </c>
      <c r="K725" s="252">
        <v>2014</v>
      </c>
      <c r="L725" s="252" t="s">
        <v>2292</v>
      </c>
      <c r="M725" s="252" t="s">
        <v>783</v>
      </c>
    </row>
    <row r="726" spans="1:21">
      <c r="A726" s="252">
        <v>214243</v>
      </c>
      <c r="B726" s="252" t="s">
        <v>1996</v>
      </c>
      <c r="C726" s="252" t="s">
        <v>171</v>
      </c>
      <c r="D726" s="252" t="s">
        <v>432</v>
      </c>
      <c r="E726" s="252" t="s">
        <v>832</v>
      </c>
      <c r="F726" s="252">
        <v>36526</v>
      </c>
      <c r="G726" s="252" t="s">
        <v>804</v>
      </c>
      <c r="H726" s="252" t="s">
        <v>2284</v>
      </c>
      <c r="I726" s="252" t="s">
        <v>182</v>
      </c>
      <c r="J726" s="252" t="s">
        <v>2290</v>
      </c>
      <c r="K726" s="252">
        <v>2017</v>
      </c>
      <c r="L726" s="252" t="s">
        <v>804</v>
      </c>
      <c r="M726" s="252" t="s">
        <v>783</v>
      </c>
    </row>
    <row r="727" spans="1:21">
      <c r="A727" s="252">
        <v>211240</v>
      </c>
      <c r="B727" s="252" t="s">
        <v>1895</v>
      </c>
      <c r="C727" s="252" t="s">
        <v>296</v>
      </c>
      <c r="D727" s="252" t="s">
        <v>1896</v>
      </c>
      <c r="E727" s="252" t="s">
        <v>832</v>
      </c>
      <c r="F727" s="252">
        <v>31413</v>
      </c>
      <c r="G727" s="252" t="s">
        <v>804</v>
      </c>
      <c r="H727" s="252" t="s">
        <v>834</v>
      </c>
      <c r="I727" s="252" t="s">
        <v>81</v>
      </c>
      <c r="J727" s="252" t="s">
        <v>2290</v>
      </c>
      <c r="K727" s="252">
        <v>2004</v>
      </c>
      <c r="L727" s="252" t="s">
        <v>2309</v>
      </c>
      <c r="M727" s="252" t="s">
        <v>824</v>
      </c>
      <c r="S727" s="252">
        <v>721</v>
      </c>
      <c r="T727" s="252" t="s">
        <v>2330</v>
      </c>
      <c r="U727" s="252">
        <v>11900</v>
      </c>
    </row>
    <row r="728" spans="1:21">
      <c r="A728" s="252">
        <v>212838</v>
      </c>
      <c r="B728" s="252" t="s">
        <v>1373</v>
      </c>
      <c r="C728" s="252" t="s">
        <v>79</v>
      </c>
      <c r="D728" s="252" t="s">
        <v>435</v>
      </c>
      <c r="E728" s="252" t="s">
        <v>832</v>
      </c>
      <c r="F728" s="252">
        <v>35617</v>
      </c>
      <c r="G728" s="252" t="s">
        <v>2101</v>
      </c>
      <c r="H728" s="252" t="s">
        <v>834</v>
      </c>
      <c r="I728" s="252" t="s">
        <v>81</v>
      </c>
      <c r="J728" s="252" t="s">
        <v>2290</v>
      </c>
      <c r="K728" s="252">
        <v>2015</v>
      </c>
      <c r="L728" s="252" t="s">
        <v>804</v>
      </c>
      <c r="M728" s="252" t="s">
        <v>806</v>
      </c>
    </row>
    <row r="729" spans="1:21">
      <c r="A729" s="252">
        <v>214244</v>
      </c>
      <c r="B729" s="252" t="s">
        <v>1428</v>
      </c>
      <c r="C729" s="252" t="s">
        <v>106</v>
      </c>
      <c r="D729" s="252" t="s">
        <v>410</v>
      </c>
      <c r="E729" s="252" t="s">
        <v>832</v>
      </c>
      <c r="F729" s="252">
        <v>36381</v>
      </c>
      <c r="G729" s="252" t="s">
        <v>2126</v>
      </c>
      <c r="H729" s="252" t="s">
        <v>834</v>
      </c>
      <c r="I729" s="252" t="s">
        <v>81</v>
      </c>
      <c r="J729" s="252" t="s">
        <v>2290</v>
      </c>
      <c r="K729" s="252">
        <v>2016</v>
      </c>
      <c r="L729" s="252" t="s">
        <v>806</v>
      </c>
      <c r="M729" s="252" t="s">
        <v>806</v>
      </c>
    </row>
    <row r="730" spans="1:21">
      <c r="A730" s="252">
        <v>211907</v>
      </c>
      <c r="B730" s="252" t="s">
        <v>680</v>
      </c>
      <c r="C730" s="252" t="s">
        <v>102</v>
      </c>
      <c r="D730" s="252" t="s">
        <v>583</v>
      </c>
      <c r="E730" s="252" t="s">
        <v>832</v>
      </c>
      <c r="F730" s="252">
        <v>35219</v>
      </c>
      <c r="G730" s="252" t="s">
        <v>2279</v>
      </c>
      <c r="H730" s="252" t="s">
        <v>2284</v>
      </c>
      <c r="I730" s="252" t="s">
        <v>81</v>
      </c>
      <c r="J730" s="252" t="s">
        <v>2290</v>
      </c>
      <c r="K730" s="252">
        <v>2014</v>
      </c>
      <c r="L730" s="252" t="s">
        <v>804</v>
      </c>
      <c r="M730" s="252" t="s">
        <v>783</v>
      </c>
    </row>
    <row r="731" spans="1:21">
      <c r="A731" s="252">
        <v>214246</v>
      </c>
      <c r="B731" s="252" t="s">
        <v>680</v>
      </c>
      <c r="C731" s="252" t="s">
        <v>114</v>
      </c>
      <c r="D731" s="252" t="s">
        <v>424</v>
      </c>
      <c r="E731" s="252" t="s">
        <v>832</v>
      </c>
      <c r="F731" s="252">
        <v>35948</v>
      </c>
      <c r="G731" s="252" t="s">
        <v>2023</v>
      </c>
      <c r="H731" s="252" t="s">
        <v>2284</v>
      </c>
      <c r="I731" s="252" t="s">
        <v>81</v>
      </c>
      <c r="J731" s="252" t="s">
        <v>2290</v>
      </c>
      <c r="K731" s="252">
        <v>2016</v>
      </c>
      <c r="L731" s="252" t="s">
        <v>804</v>
      </c>
      <c r="M731" s="252" t="s">
        <v>783</v>
      </c>
    </row>
    <row r="732" spans="1:21">
      <c r="A732" s="252">
        <v>211242</v>
      </c>
      <c r="B732" s="252" t="s">
        <v>988</v>
      </c>
      <c r="C732" s="252" t="s">
        <v>172</v>
      </c>
      <c r="D732" s="252" t="s">
        <v>495</v>
      </c>
      <c r="E732" s="252" t="s">
        <v>832</v>
      </c>
      <c r="F732" s="252">
        <v>35172</v>
      </c>
      <c r="G732" s="252" t="s">
        <v>804</v>
      </c>
      <c r="H732" s="252" t="s">
        <v>834</v>
      </c>
      <c r="I732" s="252" t="s">
        <v>81</v>
      </c>
      <c r="J732" s="252" t="s">
        <v>2290</v>
      </c>
      <c r="K732" s="252">
        <v>2013</v>
      </c>
      <c r="L732" s="252" t="s">
        <v>2291</v>
      </c>
      <c r="M732" s="252" t="s">
        <v>804</v>
      </c>
    </row>
    <row r="733" spans="1:21">
      <c r="A733" s="252">
        <v>214248</v>
      </c>
      <c r="B733" s="252" t="s">
        <v>1240</v>
      </c>
      <c r="C733" s="252" t="s">
        <v>189</v>
      </c>
      <c r="D733" s="252" t="s">
        <v>432</v>
      </c>
      <c r="E733" s="252" t="s">
        <v>832</v>
      </c>
      <c r="F733" s="252">
        <v>35509</v>
      </c>
      <c r="G733" s="252" t="s">
        <v>2057</v>
      </c>
      <c r="H733" s="252" t="s">
        <v>834</v>
      </c>
      <c r="I733" s="252" t="s">
        <v>81</v>
      </c>
      <c r="J733" s="252" t="s">
        <v>2290</v>
      </c>
      <c r="K733" s="252">
        <v>2014</v>
      </c>
      <c r="L733" s="252" t="s">
        <v>804</v>
      </c>
      <c r="M733" s="252" t="s">
        <v>806</v>
      </c>
    </row>
    <row r="734" spans="1:21">
      <c r="A734" s="252">
        <v>214250</v>
      </c>
      <c r="B734" s="252" t="s">
        <v>893</v>
      </c>
      <c r="C734" s="252" t="s">
        <v>173</v>
      </c>
      <c r="D734" s="252" t="s">
        <v>667</v>
      </c>
      <c r="E734" s="252" t="s">
        <v>832</v>
      </c>
      <c r="F734" s="252">
        <v>31490</v>
      </c>
      <c r="G734" s="252" t="s">
        <v>804</v>
      </c>
      <c r="H734" s="252" t="s">
        <v>834</v>
      </c>
      <c r="I734" s="252" t="s">
        <v>81</v>
      </c>
      <c r="J734" s="252" t="s">
        <v>805</v>
      </c>
      <c r="K734" s="252">
        <v>2005</v>
      </c>
      <c r="L734" s="252" t="s">
        <v>804</v>
      </c>
      <c r="M734" s="252" t="s">
        <v>804</v>
      </c>
    </row>
    <row r="735" spans="1:21">
      <c r="A735" s="252">
        <v>211245</v>
      </c>
      <c r="B735" s="252" t="s">
        <v>1017</v>
      </c>
      <c r="C735" s="252" t="s">
        <v>99</v>
      </c>
      <c r="D735" s="252" t="s">
        <v>682</v>
      </c>
      <c r="E735" s="252" t="s">
        <v>832</v>
      </c>
      <c r="F735" s="252">
        <v>35431</v>
      </c>
      <c r="G735" s="252" t="s">
        <v>804</v>
      </c>
      <c r="H735" s="252" t="s">
        <v>834</v>
      </c>
      <c r="I735" s="252" t="s">
        <v>81</v>
      </c>
      <c r="J735" s="252" t="s">
        <v>2290</v>
      </c>
      <c r="K735" s="252">
        <v>2014</v>
      </c>
      <c r="L735" s="252" t="s">
        <v>804</v>
      </c>
      <c r="M735" s="252" t="s">
        <v>804</v>
      </c>
    </row>
    <row r="736" spans="1:21">
      <c r="A736" s="252">
        <v>214251</v>
      </c>
      <c r="B736" s="252" t="s">
        <v>1105</v>
      </c>
      <c r="C736" s="252" t="s">
        <v>1106</v>
      </c>
      <c r="D736" s="252" t="s">
        <v>479</v>
      </c>
      <c r="E736" s="252" t="s">
        <v>832</v>
      </c>
      <c r="F736" s="252">
        <v>30364</v>
      </c>
      <c r="G736" s="252" t="s">
        <v>804</v>
      </c>
      <c r="H736" s="252" t="s">
        <v>834</v>
      </c>
      <c r="I736" s="252" t="s">
        <v>81</v>
      </c>
      <c r="J736" s="252" t="s">
        <v>2290</v>
      </c>
      <c r="K736" s="252">
        <v>2002</v>
      </c>
      <c r="L736" s="252" t="s">
        <v>804</v>
      </c>
      <c r="M736" s="252" t="s">
        <v>804</v>
      </c>
    </row>
    <row r="737" spans="1:13">
      <c r="A737" s="252">
        <v>212841</v>
      </c>
      <c r="B737" s="252" t="s">
        <v>94</v>
      </c>
      <c r="C737" s="252" t="s">
        <v>114</v>
      </c>
      <c r="D737" s="252" t="s">
        <v>432</v>
      </c>
      <c r="E737" s="252" t="s">
        <v>832</v>
      </c>
      <c r="F737" s="252">
        <v>34335</v>
      </c>
      <c r="G737" s="252" t="s">
        <v>829</v>
      </c>
      <c r="H737" s="252" t="s">
        <v>834</v>
      </c>
      <c r="I737" s="252" t="s">
        <v>81</v>
      </c>
      <c r="J737" s="252" t="s">
        <v>2290</v>
      </c>
      <c r="K737" s="252">
        <v>2016</v>
      </c>
      <c r="L737" s="252" t="s">
        <v>804</v>
      </c>
      <c r="M737" s="252" t="s">
        <v>829</v>
      </c>
    </row>
    <row r="738" spans="1:13">
      <c r="A738" s="252">
        <v>212846</v>
      </c>
      <c r="B738" s="252" t="s">
        <v>1127</v>
      </c>
      <c r="C738" s="252" t="s">
        <v>327</v>
      </c>
      <c r="D738" s="252" t="s">
        <v>440</v>
      </c>
      <c r="E738" s="252" t="s">
        <v>832</v>
      </c>
      <c r="F738" s="252">
        <v>36175</v>
      </c>
      <c r="G738" s="252" t="s">
        <v>804</v>
      </c>
      <c r="H738" s="252" t="s">
        <v>834</v>
      </c>
      <c r="I738" s="252" t="s">
        <v>81</v>
      </c>
      <c r="J738" s="252" t="s">
        <v>2290</v>
      </c>
      <c r="K738" s="252">
        <v>2016</v>
      </c>
      <c r="L738" s="252" t="s">
        <v>804</v>
      </c>
      <c r="M738" s="252" t="s">
        <v>804</v>
      </c>
    </row>
    <row r="739" spans="1:13">
      <c r="A739" s="252">
        <v>214256</v>
      </c>
      <c r="B739" s="252" t="s">
        <v>1095</v>
      </c>
      <c r="C739" s="252" t="s">
        <v>299</v>
      </c>
      <c r="D739" s="252" t="s">
        <v>613</v>
      </c>
      <c r="E739" s="252" t="s">
        <v>832</v>
      </c>
      <c r="F739" s="252">
        <v>35815</v>
      </c>
      <c r="G739" s="252" t="s">
        <v>804</v>
      </c>
      <c r="H739" s="252" t="s">
        <v>834</v>
      </c>
      <c r="I739" s="252" t="s">
        <v>81</v>
      </c>
      <c r="J739" s="252" t="s">
        <v>2290</v>
      </c>
      <c r="K739" s="252">
        <v>2015</v>
      </c>
      <c r="L739" s="252" t="s">
        <v>806</v>
      </c>
      <c r="M739" s="252" t="s">
        <v>804</v>
      </c>
    </row>
    <row r="740" spans="1:13">
      <c r="A740" s="252">
        <v>211252</v>
      </c>
      <c r="B740" s="252" t="s">
        <v>1229</v>
      </c>
      <c r="C740" s="252" t="s">
        <v>179</v>
      </c>
      <c r="D740" s="252" t="s">
        <v>535</v>
      </c>
      <c r="E740" s="252" t="s">
        <v>832</v>
      </c>
      <c r="F740" s="252">
        <v>34700</v>
      </c>
      <c r="G740" s="252" t="s">
        <v>804</v>
      </c>
      <c r="H740" s="252" t="s">
        <v>834</v>
      </c>
      <c r="I740" s="252" t="s">
        <v>182</v>
      </c>
      <c r="J740" s="252" t="s">
        <v>2290</v>
      </c>
      <c r="K740" s="252">
        <v>2014</v>
      </c>
      <c r="L740" s="252" t="s">
        <v>804</v>
      </c>
      <c r="M740" s="252" t="s">
        <v>806</v>
      </c>
    </row>
    <row r="741" spans="1:13">
      <c r="A741" s="252">
        <v>214257</v>
      </c>
      <c r="B741" s="252" t="s">
        <v>1156</v>
      </c>
      <c r="C741" s="252" t="s">
        <v>137</v>
      </c>
      <c r="D741" s="252" t="s">
        <v>481</v>
      </c>
      <c r="E741" s="252" t="s">
        <v>832</v>
      </c>
      <c r="F741" s="252">
        <v>35606</v>
      </c>
      <c r="G741" s="252" t="s">
        <v>804</v>
      </c>
      <c r="H741" s="252" t="s">
        <v>834</v>
      </c>
      <c r="I741" s="252" t="s">
        <v>81</v>
      </c>
      <c r="J741" s="252" t="s">
        <v>805</v>
      </c>
      <c r="K741" s="252">
        <v>2015</v>
      </c>
      <c r="L741" s="252" t="s">
        <v>2291</v>
      </c>
      <c r="M741" s="252" t="s">
        <v>804</v>
      </c>
    </row>
    <row r="742" spans="1:13">
      <c r="A742" s="252">
        <v>214260</v>
      </c>
      <c r="B742" s="252" t="s">
        <v>1167</v>
      </c>
      <c r="C742" s="252" t="s">
        <v>109</v>
      </c>
      <c r="D742" s="252" t="s">
        <v>459</v>
      </c>
      <c r="E742" s="252" t="s">
        <v>832</v>
      </c>
      <c r="F742" s="252">
        <v>35206</v>
      </c>
      <c r="G742" s="252" t="s">
        <v>804</v>
      </c>
      <c r="H742" s="252" t="s">
        <v>834</v>
      </c>
      <c r="I742" s="252" t="s">
        <v>81</v>
      </c>
      <c r="J742" s="252" t="s">
        <v>2290</v>
      </c>
      <c r="K742" s="252">
        <v>2015</v>
      </c>
      <c r="L742" s="252" t="s">
        <v>2291</v>
      </c>
      <c r="M742" s="252" t="s">
        <v>804</v>
      </c>
    </row>
    <row r="743" spans="1:13">
      <c r="A743" s="252">
        <v>211918</v>
      </c>
      <c r="B743" s="252" t="s">
        <v>1114</v>
      </c>
      <c r="C743" s="252" t="s">
        <v>609</v>
      </c>
      <c r="D743" s="252" t="s">
        <v>108</v>
      </c>
      <c r="E743" s="252" t="s">
        <v>832</v>
      </c>
      <c r="F743" s="252">
        <v>34344</v>
      </c>
      <c r="G743" s="252" t="s">
        <v>804</v>
      </c>
      <c r="H743" s="252" t="s">
        <v>834</v>
      </c>
      <c r="I743" s="252" t="s">
        <v>81</v>
      </c>
      <c r="J743" s="252" t="s">
        <v>2290</v>
      </c>
      <c r="K743" s="252">
        <v>2012</v>
      </c>
      <c r="L743" s="252" t="s">
        <v>804</v>
      </c>
      <c r="M743" s="252" t="s">
        <v>804</v>
      </c>
    </row>
    <row r="744" spans="1:13">
      <c r="A744" s="252">
        <v>211919</v>
      </c>
      <c r="B744" s="252" t="s">
        <v>1032</v>
      </c>
      <c r="C744" s="252" t="s">
        <v>120</v>
      </c>
      <c r="D744" s="252" t="s">
        <v>440</v>
      </c>
      <c r="E744" s="252" t="s">
        <v>832</v>
      </c>
      <c r="F744" s="252">
        <v>35431</v>
      </c>
      <c r="G744" s="252" t="s">
        <v>804</v>
      </c>
      <c r="H744" s="252" t="s">
        <v>834</v>
      </c>
      <c r="I744" s="252" t="s">
        <v>81</v>
      </c>
      <c r="J744" s="252" t="s">
        <v>2290</v>
      </c>
      <c r="K744" s="252">
        <v>2015</v>
      </c>
      <c r="L744" s="252" t="s">
        <v>804</v>
      </c>
      <c r="M744" s="252" t="s">
        <v>804</v>
      </c>
    </row>
    <row r="745" spans="1:13">
      <c r="A745" s="252">
        <v>212849</v>
      </c>
      <c r="B745" s="252" t="s">
        <v>1073</v>
      </c>
      <c r="C745" s="252" t="s">
        <v>547</v>
      </c>
      <c r="D745" s="252" t="s">
        <v>483</v>
      </c>
      <c r="E745" s="252" t="s">
        <v>832</v>
      </c>
      <c r="F745" s="252">
        <v>35506</v>
      </c>
      <c r="G745" s="252" t="s">
        <v>804</v>
      </c>
      <c r="H745" s="252" t="s">
        <v>834</v>
      </c>
      <c r="I745" s="252" t="s">
        <v>81</v>
      </c>
      <c r="J745" s="252" t="s">
        <v>2290</v>
      </c>
      <c r="K745" s="252">
        <v>2016</v>
      </c>
      <c r="L745" s="252" t="s">
        <v>2291</v>
      </c>
      <c r="M745" s="252" t="s">
        <v>804</v>
      </c>
    </row>
    <row r="746" spans="1:13">
      <c r="A746" s="252">
        <v>212852</v>
      </c>
      <c r="B746" s="252" t="s">
        <v>1026</v>
      </c>
      <c r="C746" s="252" t="s">
        <v>721</v>
      </c>
      <c r="D746" s="252" t="s">
        <v>445</v>
      </c>
      <c r="E746" s="252" t="s">
        <v>832</v>
      </c>
      <c r="F746" s="252">
        <v>35431</v>
      </c>
      <c r="G746" s="252" t="s">
        <v>804</v>
      </c>
      <c r="H746" s="252" t="s">
        <v>834</v>
      </c>
      <c r="I746" s="252" t="s">
        <v>81</v>
      </c>
      <c r="J746" s="252" t="s">
        <v>2290</v>
      </c>
      <c r="K746" s="252">
        <v>2016</v>
      </c>
      <c r="L746" s="252" t="s">
        <v>804</v>
      </c>
      <c r="M746" s="252" t="s">
        <v>804</v>
      </c>
    </row>
    <row r="747" spans="1:13">
      <c r="A747" s="252">
        <v>215270</v>
      </c>
      <c r="B747" s="252" t="s">
        <v>1201</v>
      </c>
      <c r="C747" s="252" t="s">
        <v>94</v>
      </c>
      <c r="D747" s="252" t="s">
        <v>408</v>
      </c>
      <c r="E747" s="252" t="s">
        <v>832</v>
      </c>
      <c r="F747" s="252">
        <v>35796</v>
      </c>
      <c r="G747" s="252" t="s">
        <v>813</v>
      </c>
      <c r="H747" s="252" t="s">
        <v>834</v>
      </c>
      <c r="I747" s="252" t="s">
        <v>182</v>
      </c>
      <c r="J747" s="252" t="s">
        <v>2290</v>
      </c>
      <c r="K747" s="252">
        <v>2016</v>
      </c>
      <c r="L747" s="252" t="s">
        <v>2291</v>
      </c>
      <c r="M747" s="252" t="s">
        <v>813</v>
      </c>
    </row>
    <row r="748" spans="1:13">
      <c r="A748" s="252">
        <v>215271</v>
      </c>
      <c r="B748" s="252" t="s">
        <v>1686</v>
      </c>
      <c r="C748" s="252" t="s">
        <v>1687</v>
      </c>
      <c r="D748" s="252" t="s">
        <v>490</v>
      </c>
      <c r="E748" s="252" t="s">
        <v>832</v>
      </c>
      <c r="F748" s="252">
        <v>34456</v>
      </c>
      <c r="G748" s="252" t="s">
        <v>2049</v>
      </c>
      <c r="H748" s="252" t="s">
        <v>834</v>
      </c>
      <c r="I748" s="252" t="s">
        <v>182</v>
      </c>
      <c r="J748" s="252" t="s">
        <v>805</v>
      </c>
      <c r="K748" s="252">
        <v>2012</v>
      </c>
      <c r="L748" s="252" t="s">
        <v>2323</v>
      </c>
      <c r="M748" s="252" t="s">
        <v>830</v>
      </c>
    </row>
    <row r="749" spans="1:13">
      <c r="A749" s="252">
        <v>212106</v>
      </c>
      <c r="B749" s="252" t="s">
        <v>1128</v>
      </c>
      <c r="C749" s="252" t="s">
        <v>225</v>
      </c>
      <c r="D749" s="252" t="s">
        <v>439</v>
      </c>
      <c r="E749" s="252" t="s">
        <v>832</v>
      </c>
      <c r="F749" s="252">
        <v>35596</v>
      </c>
      <c r="G749" s="252" t="s">
        <v>804</v>
      </c>
      <c r="H749" s="252" t="s">
        <v>834</v>
      </c>
      <c r="I749" s="252" t="s">
        <v>81</v>
      </c>
      <c r="J749" s="252" t="s">
        <v>2290</v>
      </c>
      <c r="K749" s="252">
        <v>2015</v>
      </c>
      <c r="L749" s="252" t="s">
        <v>804</v>
      </c>
      <c r="M749" s="252" t="s">
        <v>804</v>
      </c>
    </row>
    <row r="750" spans="1:13">
      <c r="A750" s="252">
        <v>215272</v>
      </c>
      <c r="B750" s="252" t="s">
        <v>1155</v>
      </c>
      <c r="C750" s="252" t="s">
        <v>140</v>
      </c>
      <c r="D750" s="252" t="s">
        <v>508</v>
      </c>
      <c r="E750" s="252" t="s">
        <v>832</v>
      </c>
      <c r="F750" s="252">
        <v>36048</v>
      </c>
      <c r="G750" s="252" t="s">
        <v>2096</v>
      </c>
      <c r="H750" s="252" t="s">
        <v>834</v>
      </c>
      <c r="I750" s="252" t="s">
        <v>182</v>
      </c>
      <c r="J750" s="252" t="s">
        <v>805</v>
      </c>
      <c r="K750" s="252">
        <v>2016</v>
      </c>
      <c r="L750" s="252" t="s">
        <v>2292</v>
      </c>
      <c r="M750" s="252" t="s">
        <v>806</v>
      </c>
    </row>
    <row r="751" spans="1:13">
      <c r="A751" s="252">
        <v>212857</v>
      </c>
      <c r="B751" s="252" t="s">
        <v>1164</v>
      </c>
      <c r="C751" s="252" t="s">
        <v>86</v>
      </c>
      <c r="D751" s="252" t="s">
        <v>679</v>
      </c>
      <c r="E751" s="252" t="s">
        <v>832</v>
      </c>
      <c r="F751" s="252">
        <v>35796</v>
      </c>
      <c r="G751" s="252" t="s">
        <v>804</v>
      </c>
      <c r="H751" s="252" t="s">
        <v>834</v>
      </c>
      <c r="I751" s="252" t="s">
        <v>81</v>
      </c>
      <c r="J751" s="252" t="s">
        <v>2290</v>
      </c>
      <c r="K751" s="252">
        <v>2015</v>
      </c>
      <c r="L751" s="252" t="s">
        <v>804</v>
      </c>
      <c r="M751" s="252" t="s">
        <v>804</v>
      </c>
    </row>
    <row r="752" spans="1:13">
      <c r="A752" s="252">
        <v>212858</v>
      </c>
      <c r="B752" s="252" t="s">
        <v>990</v>
      </c>
      <c r="C752" s="252" t="s">
        <v>91</v>
      </c>
      <c r="D752" s="252" t="s">
        <v>404</v>
      </c>
      <c r="E752" s="252" t="s">
        <v>832</v>
      </c>
      <c r="F752" s="252">
        <v>35827</v>
      </c>
      <c r="G752" s="252" t="s">
        <v>804</v>
      </c>
      <c r="H752" s="252" t="s">
        <v>834</v>
      </c>
      <c r="I752" s="252" t="s">
        <v>81</v>
      </c>
      <c r="J752" s="252" t="s">
        <v>2290</v>
      </c>
      <c r="K752" s="252">
        <v>2015</v>
      </c>
      <c r="L752" s="252" t="s">
        <v>804</v>
      </c>
      <c r="M752" s="252" t="s">
        <v>804</v>
      </c>
    </row>
    <row r="753" spans="1:13">
      <c r="A753" s="252">
        <v>210595</v>
      </c>
      <c r="B753" s="252" t="s">
        <v>890</v>
      </c>
      <c r="C753" s="252" t="s">
        <v>348</v>
      </c>
      <c r="D753" s="252" t="s">
        <v>449</v>
      </c>
      <c r="E753" s="252" t="s">
        <v>832</v>
      </c>
      <c r="F753" s="252">
        <v>33020</v>
      </c>
      <c r="G753" s="252" t="s">
        <v>2015</v>
      </c>
      <c r="H753" s="252" t="s">
        <v>834</v>
      </c>
      <c r="I753" s="252" t="s">
        <v>81</v>
      </c>
      <c r="J753" s="252" t="s">
        <v>805</v>
      </c>
      <c r="K753" s="252">
        <v>2008</v>
      </c>
      <c r="L753" s="252" t="s">
        <v>2291</v>
      </c>
      <c r="M753" s="252" t="s">
        <v>804</v>
      </c>
    </row>
    <row r="754" spans="1:13">
      <c r="A754" s="252">
        <v>214279</v>
      </c>
      <c r="B754" s="252" t="s">
        <v>919</v>
      </c>
      <c r="C754" s="252" t="s">
        <v>132</v>
      </c>
      <c r="D754" s="252" t="s">
        <v>425</v>
      </c>
      <c r="E754" s="252" t="s">
        <v>832</v>
      </c>
      <c r="F754" s="252">
        <v>35216</v>
      </c>
      <c r="G754" s="252" t="s">
        <v>804</v>
      </c>
      <c r="H754" s="252" t="s">
        <v>834</v>
      </c>
      <c r="I754" s="252" t="s">
        <v>81</v>
      </c>
      <c r="J754" s="252" t="s">
        <v>2290</v>
      </c>
      <c r="K754" s="252">
        <v>2015</v>
      </c>
      <c r="L754" s="252" t="s">
        <v>804</v>
      </c>
      <c r="M754" s="252" t="s">
        <v>804</v>
      </c>
    </row>
    <row r="755" spans="1:13">
      <c r="A755" s="252">
        <v>215274</v>
      </c>
      <c r="B755" s="252" t="s">
        <v>1953</v>
      </c>
      <c r="C755" s="252" t="s">
        <v>82</v>
      </c>
      <c r="D755" s="252" t="s">
        <v>335</v>
      </c>
      <c r="E755" s="252" t="s">
        <v>832</v>
      </c>
      <c r="F755" s="252">
        <v>33899</v>
      </c>
      <c r="G755" s="252" t="s">
        <v>804</v>
      </c>
      <c r="H755" s="252" t="s">
        <v>2284</v>
      </c>
      <c r="I755" s="252" t="s">
        <v>182</v>
      </c>
      <c r="J755" s="252" t="s">
        <v>2290</v>
      </c>
      <c r="K755" s="252">
        <v>2010</v>
      </c>
      <c r="L755" s="252" t="s">
        <v>2296</v>
      </c>
      <c r="M755" s="252" t="s">
        <v>783</v>
      </c>
    </row>
    <row r="756" spans="1:13">
      <c r="A756" s="252">
        <v>214280</v>
      </c>
      <c r="B756" s="252" t="s">
        <v>1197</v>
      </c>
      <c r="C756" s="252" t="s">
        <v>1198</v>
      </c>
      <c r="D756" s="252" t="s">
        <v>482</v>
      </c>
      <c r="E756" s="252" t="s">
        <v>832</v>
      </c>
      <c r="F756" s="252">
        <v>33239</v>
      </c>
      <c r="G756" s="252" t="s">
        <v>813</v>
      </c>
      <c r="H756" s="252" t="s">
        <v>834</v>
      </c>
      <c r="I756" s="252" t="s">
        <v>81</v>
      </c>
      <c r="J756" s="252" t="s">
        <v>805</v>
      </c>
      <c r="K756" s="252">
        <v>2008</v>
      </c>
      <c r="L756" s="252" t="s">
        <v>2315</v>
      </c>
      <c r="M756" s="252" t="s">
        <v>813</v>
      </c>
    </row>
    <row r="757" spans="1:13">
      <c r="A757" s="252">
        <v>212861</v>
      </c>
      <c r="B757" s="252" t="s">
        <v>1637</v>
      </c>
      <c r="C757" s="252" t="s">
        <v>148</v>
      </c>
      <c r="D757" s="252" t="s">
        <v>395</v>
      </c>
      <c r="E757" s="252" t="s">
        <v>832</v>
      </c>
      <c r="F757" s="252">
        <v>32518</v>
      </c>
      <c r="G757" s="252" t="s">
        <v>804</v>
      </c>
      <c r="H757" s="252" t="s">
        <v>834</v>
      </c>
      <c r="I757" s="252" t="s">
        <v>81</v>
      </c>
      <c r="J757" s="252" t="s">
        <v>2290</v>
      </c>
      <c r="K757" s="252">
        <v>2007</v>
      </c>
      <c r="L757" s="252" t="s">
        <v>804</v>
      </c>
      <c r="M757" s="252" t="s">
        <v>819</v>
      </c>
    </row>
    <row r="758" spans="1:13">
      <c r="A758" s="252">
        <v>212862</v>
      </c>
      <c r="B758" s="252" t="s">
        <v>1041</v>
      </c>
      <c r="C758" s="252" t="s">
        <v>86</v>
      </c>
      <c r="D758" s="252" t="s">
        <v>570</v>
      </c>
      <c r="E758" s="252" t="s">
        <v>832</v>
      </c>
      <c r="F758" s="252">
        <v>35065</v>
      </c>
      <c r="G758" s="252" t="s">
        <v>804</v>
      </c>
      <c r="H758" s="252" t="s">
        <v>834</v>
      </c>
      <c r="I758" s="252" t="s">
        <v>81</v>
      </c>
      <c r="J758" s="252" t="s">
        <v>2290</v>
      </c>
      <c r="K758" s="252">
        <v>2015</v>
      </c>
      <c r="L758" s="252" t="s">
        <v>2291</v>
      </c>
      <c r="M758" s="252" t="s">
        <v>804</v>
      </c>
    </row>
    <row r="759" spans="1:13">
      <c r="A759" s="252">
        <v>211275</v>
      </c>
      <c r="B759" s="252" t="s">
        <v>1056</v>
      </c>
      <c r="C759" s="252" t="s">
        <v>233</v>
      </c>
      <c r="D759" s="252" t="s">
        <v>494</v>
      </c>
      <c r="E759" s="252" t="s">
        <v>832</v>
      </c>
      <c r="F759" s="252">
        <v>34934</v>
      </c>
      <c r="G759" s="252" t="s">
        <v>804</v>
      </c>
      <c r="H759" s="252" t="s">
        <v>834</v>
      </c>
      <c r="I759" s="252" t="s">
        <v>81</v>
      </c>
      <c r="J759" s="252" t="s">
        <v>805</v>
      </c>
      <c r="K759" s="252">
        <v>2014</v>
      </c>
      <c r="L759" s="252" t="s">
        <v>804</v>
      </c>
      <c r="M759" s="252" t="s">
        <v>804</v>
      </c>
    </row>
    <row r="760" spans="1:13">
      <c r="A760" s="252">
        <v>214283</v>
      </c>
      <c r="B760" s="252" t="s">
        <v>1979</v>
      </c>
      <c r="C760" s="252" t="s">
        <v>160</v>
      </c>
      <c r="D760" s="252" t="s">
        <v>496</v>
      </c>
      <c r="E760" s="252" t="s">
        <v>832</v>
      </c>
      <c r="F760" s="252">
        <v>35652</v>
      </c>
      <c r="G760" s="252" t="s">
        <v>2023</v>
      </c>
      <c r="H760" s="252" t="s">
        <v>2284</v>
      </c>
      <c r="I760" s="252" t="s">
        <v>81</v>
      </c>
      <c r="J760" s="252" t="s">
        <v>805</v>
      </c>
      <c r="K760" s="252">
        <v>2015</v>
      </c>
      <c r="L760" s="252" t="s">
        <v>804</v>
      </c>
      <c r="M760" s="252" t="s">
        <v>783</v>
      </c>
    </row>
    <row r="761" spans="1:13">
      <c r="A761" s="252">
        <v>214284</v>
      </c>
      <c r="B761" s="252" t="s">
        <v>943</v>
      </c>
      <c r="C761" s="252" t="s">
        <v>311</v>
      </c>
      <c r="D761" s="252" t="s">
        <v>658</v>
      </c>
      <c r="E761" s="252" t="s">
        <v>832</v>
      </c>
      <c r="F761" s="252">
        <v>36025</v>
      </c>
      <c r="G761" s="252" t="s">
        <v>2023</v>
      </c>
      <c r="H761" s="252" t="s">
        <v>834</v>
      </c>
      <c r="I761" s="252" t="s">
        <v>81</v>
      </c>
      <c r="J761" s="252" t="s">
        <v>2290</v>
      </c>
      <c r="K761" s="252">
        <v>2016</v>
      </c>
      <c r="L761" s="252" t="s">
        <v>804</v>
      </c>
      <c r="M761" s="252" t="s">
        <v>804</v>
      </c>
    </row>
    <row r="762" spans="1:13">
      <c r="A762" s="252">
        <v>212865</v>
      </c>
      <c r="B762" s="252" t="s">
        <v>316</v>
      </c>
      <c r="C762" s="252" t="s">
        <v>133</v>
      </c>
      <c r="D762" s="252" t="s">
        <v>472</v>
      </c>
      <c r="E762" s="252" t="s">
        <v>832</v>
      </c>
      <c r="F762" s="252">
        <v>33393</v>
      </c>
      <c r="G762" s="252" t="s">
        <v>818</v>
      </c>
      <c r="H762" s="252" t="s">
        <v>834</v>
      </c>
      <c r="I762" s="252" t="s">
        <v>81</v>
      </c>
      <c r="J762" s="252" t="s">
        <v>2290</v>
      </c>
      <c r="K762" s="252">
        <v>2016</v>
      </c>
      <c r="L762" s="252" t="s">
        <v>804</v>
      </c>
      <c r="M762" s="252" t="s">
        <v>818</v>
      </c>
    </row>
    <row r="763" spans="1:13">
      <c r="A763" s="252">
        <v>214290</v>
      </c>
      <c r="B763" s="252" t="s">
        <v>1203</v>
      </c>
      <c r="C763" s="252" t="s">
        <v>95</v>
      </c>
      <c r="D763" s="252" t="s">
        <v>599</v>
      </c>
      <c r="E763" s="252" t="s">
        <v>832</v>
      </c>
      <c r="F763" s="252">
        <v>32952</v>
      </c>
      <c r="G763" s="252" t="s">
        <v>2193</v>
      </c>
      <c r="H763" s="252" t="s">
        <v>834</v>
      </c>
      <c r="I763" s="252" t="s">
        <v>81</v>
      </c>
      <c r="J763" s="252" t="s">
        <v>2290</v>
      </c>
      <c r="K763" s="252">
        <v>2009</v>
      </c>
      <c r="L763" s="252" t="s">
        <v>2196</v>
      </c>
      <c r="M763" s="252" t="s">
        <v>829</v>
      </c>
    </row>
    <row r="764" spans="1:13">
      <c r="A764" s="252">
        <v>214292</v>
      </c>
      <c r="B764" s="252" t="s">
        <v>1364</v>
      </c>
      <c r="C764" s="252" t="s">
        <v>681</v>
      </c>
      <c r="D764" s="252" t="s">
        <v>1365</v>
      </c>
      <c r="E764" s="252" t="s">
        <v>832</v>
      </c>
      <c r="F764" s="252">
        <v>35581</v>
      </c>
      <c r="G764" s="252" t="s">
        <v>2101</v>
      </c>
      <c r="H764" s="252" t="s">
        <v>834</v>
      </c>
      <c r="I764" s="252" t="s">
        <v>81</v>
      </c>
      <c r="J764" s="252" t="s">
        <v>805</v>
      </c>
      <c r="K764" s="252">
        <v>2015</v>
      </c>
      <c r="L764" s="252" t="s">
        <v>806</v>
      </c>
      <c r="M764" s="252" t="s">
        <v>806</v>
      </c>
    </row>
    <row r="765" spans="1:13">
      <c r="A765" s="252">
        <v>214293</v>
      </c>
      <c r="B765" s="252" t="s">
        <v>1483</v>
      </c>
      <c r="C765" s="252" t="s">
        <v>136</v>
      </c>
      <c r="D765" s="252" t="s">
        <v>432</v>
      </c>
      <c r="E765" s="252" t="s">
        <v>832</v>
      </c>
      <c r="F765" s="252">
        <v>33579</v>
      </c>
      <c r="G765" s="252" t="s">
        <v>804</v>
      </c>
      <c r="H765" s="252" t="s">
        <v>834</v>
      </c>
      <c r="I765" s="252" t="s">
        <v>81</v>
      </c>
      <c r="J765" s="252" t="s">
        <v>2290</v>
      </c>
      <c r="K765" s="252">
        <v>2009</v>
      </c>
      <c r="L765" s="252" t="s">
        <v>804</v>
      </c>
      <c r="M765" s="252" t="s">
        <v>815</v>
      </c>
    </row>
    <row r="766" spans="1:13">
      <c r="A766" s="252">
        <v>215282</v>
      </c>
      <c r="B766" s="252" t="s">
        <v>1978</v>
      </c>
      <c r="C766" s="252" t="s">
        <v>227</v>
      </c>
      <c r="D766" s="252" t="s">
        <v>404</v>
      </c>
      <c r="E766" s="252" t="s">
        <v>832</v>
      </c>
      <c r="F766" s="252">
        <v>35509</v>
      </c>
      <c r="G766" s="252" t="s">
        <v>2033</v>
      </c>
      <c r="H766" s="252" t="s">
        <v>2284</v>
      </c>
      <c r="I766" s="252" t="s">
        <v>182</v>
      </c>
      <c r="J766" s="252" t="s">
        <v>805</v>
      </c>
      <c r="K766" s="252">
        <v>2016</v>
      </c>
      <c r="L766" s="252" t="s">
        <v>2291</v>
      </c>
      <c r="M766" s="252" t="s">
        <v>783</v>
      </c>
    </row>
    <row r="767" spans="1:13">
      <c r="A767" s="252">
        <v>215283</v>
      </c>
      <c r="B767" s="252" t="s">
        <v>918</v>
      </c>
      <c r="C767" s="252" t="s">
        <v>234</v>
      </c>
      <c r="D767" s="252" t="s">
        <v>402</v>
      </c>
      <c r="E767" s="252" t="s">
        <v>832</v>
      </c>
      <c r="F767" s="252">
        <v>34517</v>
      </c>
      <c r="G767" s="252" t="s">
        <v>804</v>
      </c>
      <c r="H767" s="252" t="s">
        <v>834</v>
      </c>
      <c r="I767" s="252" t="s">
        <v>182</v>
      </c>
      <c r="J767" s="252" t="s">
        <v>805</v>
      </c>
      <c r="K767" s="252">
        <v>2012</v>
      </c>
      <c r="L767" s="252" t="s">
        <v>804</v>
      </c>
      <c r="M767" s="252" t="s">
        <v>804</v>
      </c>
    </row>
    <row r="768" spans="1:13">
      <c r="A768" s="252">
        <v>215284</v>
      </c>
      <c r="B768" s="252" t="s">
        <v>1259</v>
      </c>
      <c r="C768" s="252" t="s">
        <v>86</v>
      </c>
      <c r="D768" s="252" t="s">
        <v>507</v>
      </c>
      <c r="E768" s="252" t="s">
        <v>832</v>
      </c>
      <c r="F768" s="252">
        <v>35597</v>
      </c>
      <c r="G768" s="252" t="s">
        <v>2062</v>
      </c>
      <c r="H768" s="252" t="s">
        <v>834</v>
      </c>
      <c r="I768" s="252" t="s">
        <v>182</v>
      </c>
      <c r="J768" s="252" t="s">
        <v>805</v>
      </c>
      <c r="K768" s="252">
        <v>2016</v>
      </c>
      <c r="L768" s="252" t="s">
        <v>804</v>
      </c>
      <c r="M768" s="252" t="s">
        <v>806</v>
      </c>
    </row>
    <row r="769" spans="1:13">
      <c r="A769" s="252">
        <v>211285</v>
      </c>
      <c r="B769" s="252" t="s">
        <v>1970</v>
      </c>
      <c r="C769" s="252" t="s">
        <v>304</v>
      </c>
      <c r="D769" s="252" t="s">
        <v>404</v>
      </c>
      <c r="E769" s="252" t="s">
        <v>832</v>
      </c>
      <c r="F769" s="252">
        <v>35092</v>
      </c>
      <c r="G769" s="252" t="s">
        <v>2035</v>
      </c>
      <c r="H769" s="252" t="s">
        <v>2284</v>
      </c>
      <c r="I769" s="252" t="s">
        <v>81</v>
      </c>
      <c r="J769" s="252" t="s">
        <v>2290</v>
      </c>
      <c r="K769" s="252">
        <v>2014</v>
      </c>
      <c r="L769" s="252" t="s">
        <v>806</v>
      </c>
      <c r="M769" s="252" t="s">
        <v>783</v>
      </c>
    </row>
    <row r="770" spans="1:13">
      <c r="A770" s="252">
        <v>212875</v>
      </c>
      <c r="B770" s="252" t="s">
        <v>1357</v>
      </c>
      <c r="C770" s="252" t="s">
        <v>133</v>
      </c>
      <c r="D770" s="252" t="s">
        <v>438</v>
      </c>
      <c r="E770" s="252" t="s">
        <v>832</v>
      </c>
      <c r="F770" s="252">
        <v>35348</v>
      </c>
      <c r="G770" s="252" t="s">
        <v>2098</v>
      </c>
      <c r="H770" s="252" t="s">
        <v>834</v>
      </c>
      <c r="I770" s="252" t="s">
        <v>81</v>
      </c>
      <c r="J770" s="252" t="s">
        <v>2303</v>
      </c>
      <c r="K770" s="252">
        <v>2014</v>
      </c>
      <c r="L770" s="252" t="s">
        <v>804</v>
      </c>
      <c r="M770" s="252" t="s">
        <v>806</v>
      </c>
    </row>
    <row r="771" spans="1:13">
      <c r="A771" s="252">
        <v>214299</v>
      </c>
      <c r="B771" s="252" t="s">
        <v>1025</v>
      </c>
      <c r="C771" s="252" t="s">
        <v>135</v>
      </c>
      <c r="D771" s="252" t="s">
        <v>396</v>
      </c>
      <c r="E771" s="252" t="s">
        <v>832</v>
      </c>
      <c r="F771" s="252">
        <v>35796</v>
      </c>
      <c r="G771" s="252" t="s">
        <v>804</v>
      </c>
      <c r="H771" s="252" t="s">
        <v>834</v>
      </c>
      <c r="I771" s="252" t="s">
        <v>81</v>
      </c>
      <c r="J771" s="252" t="s">
        <v>2290</v>
      </c>
      <c r="K771" s="252">
        <v>2015</v>
      </c>
      <c r="L771" s="252" t="s">
        <v>804</v>
      </c>
      <c r="M771" s="252" t="s">
        <v>804</v>
      </c>
    </row>
    <row r="772" spans="1:13">
      <c r="A772" s="252">
        <v>214300</v>
      </c>
      <c r="B772" s="252" t="s">
        <v>1051</v>
      </c>
      <c r="C772" s="252" t="s">
        <v>185</v>
      </c>
      <c r="D772" s="252" t="s">
        <v>482</v>
      </c>
      <c r="E772" s="252" t="s">
        <v>833</v>
      </c>
      <c r="F772" s="252">
        <v>35796</v>
      </c>
      <c r="G772" s="252" t="s">
        <v>804</v>
      </c>
      <c r="H772" s="252" t="s">
        <v>834</v>
      </c>
      <c r="I772" s="252" t="s">
        <v>81</v>
      </c>
      <c r="J772" s="252" t="s">
        <v>2290</v>
      </c>
      <c r="K772" s="252">
        <v>2017</v>
      </c>
      <c r="L772" s="252" t="s">
        <v>804</v>
      </c>
      <c r="M772" s="252" t="s">
        <v>804</v>
      </c>
    </row>
    <row r="773" spans="1:13">
      <c r="A773" s="252">
        <v>211930</v>
      </c>
      <c r="B773" s="252" t="s">
        <v>979</v>
      </c>
      <c r="C773" s="252" t="s">
        <v>980</v>
      </c>
      <c r="D773" s="252" t="s">
        <v>580</v>
      </c>
      <c r="E773" s="252" t="s">
        <v>833</v>
      </c>
      <c r="F773" s="252">
        <v>35561</v>
      </c>
      <c r="G773" s="252" t="s">
        <v>2027</v>
      </c>
      <c r="H773" s="252" t="s">
        <v>834</v>
      </c>
      <c r="I773" s="252" t="s">
        <v>81</v>
      </c>
      <c r="J773" s="252" t="s">
        <v>2290</v>
      </c>
      <c r="K773" s="252">
        <v>2015</v>
      </c>
      <c r="L773" s="252" t="s">
        <v>804</v>
      </c>
      <c r="M773" s="252" t="s">
        <v>804</v>
      </c>
    </row>
    <row r="774" spans="1:13">
      <c r="A774" s="252">
        <v>214302</v>
      </c>
      <c r="B774" s="252" t="s">
        <v>1336</v>
      </c>
      <c r="C774" s="252" t="s">
        <v>85</v>
      </c>
      <c r="D774" s="252" t="s">
        <v>466</v>
      </c>
      <c r="E774" s="252" t="s">
        <v>833</v>
      </c>
      <c r="F774" s="252">
        <v>35115</v>
      </c>
      <c r="G774" s="252" t="s">
        <v>2088</v>
      </c>
      <c r="H774" s="252" t="s">
        <v>834</v>
      </c>
      <c r="I774" s="252" t="s">
        <v>81</v>
      </c>
      <c r="J774" s="252" t="s">
        <v>2290</v>
      </c>
      <c r="K774" s="252">
        <v>2014</v>
      </c>
      <c r="L774" s="252" t="s">
        <v>2292</v>
      </c>
      <c r="M774" s="252" t="s">
        <v>806</v>
      </c>
    </row>
    <row r="775" spans="1:13">
      <c r="A775" s="252">
        <v>211291</v>
      </c>
      <c r="B775" s="252" t="s">
        <v>1090</v>
      </c>
      <c r="C775" s="252" t="s">
        <v>86</v>
      </c>
      <c r="D775" s="252" t="s">
        <v>593</v>
      </c>
      <c r="E775" s="252" t="s">
        <v>833</v>
      </c>
      <c r="F775" s="252">
        <v>33263</v>
      </c>
      <c r="G775" s="252" t="s">
        <v>804</v>
      </c>
      <c r="H775" s="252" t="s">
        <v>834</v>
      </c>
      <c r="I775" s="252" t="s">
        <v>81</v>
      </c>
      <c r="J775" s="252" t="s">
        <v>2290</v>
      </c>
      <c r="K775" s="252">
        <v>2015</v>
      </c>
      <c r="L775" s="252" t="s">
        <v>804</v>
      </c>
      <c r="M775" s="252" t="s">
        <v>804</v>
      </c>
    </row>
    <row r="776" spans="1:13">
      <c r="A776" s="252">
        <v>215290</v>
      </c>
      <c r="B776" s="252" t="s">
        <v>1432</v>
      </c>
      <c r="C776" s="252" t="s">
        <v>123</v>
      </c>
      <c r="D776" s="252" t="s">
        <v>565</v>
      </c>
      <c r="E776" s="252" t="s">
        <v>833</v>
      </c>
      <c r="F776" s="252">
        <v>34719</v>
      </c>
      <c r="G776" s="252" t="s">
        <v>814</v>
      </c>
      <c r="H776" s="252" t="s">
        <v>834</v>
      </c>
      <c r="I776" s="252" t="s">
        <v>182</v>
      </c>
      <c r="J776" s="252" t="s">
        <v>2290</v>
      </c>
      <c r="K776" s="252">
        <v>2013</v>
      </c>
      <c r="L776" s="252" t="s">
        <v>816</v>
      </c>
      <c r="M776" s="252" t="s">
        <v>814</v>
      </c>
    </row>
    <row r="777" spans="1:13">
      <c r="A777" s="252">
        <v>212881</v>
      </c>
      <c r="B777" s="252" t="s">
        <v>1837</v>
      </c>
      <c r="C777" s="252" t="s">
        <v>145</v>
      </c>
      <c r="D777" s="252" t="s">
        <v>600</v>
      </c>
      <c r="E777" s="252" t="s">
        <v>833</v>
      </c>
      <c r="F777" s="252">
        <v>35072</v>
      </c>
      <c r="G777" s="252" t="s">
        <v>804</v>
      </c>
      <c r="H777" s="252" t="s">
        <v>834</v>
      </c>
      <c r="I777" s="252" t="s">
        <v>81</v>
      </c>
      <c r="J777" s="252" t="s">
        <v>805</v>
      </c>
      <c r="K777" s="252">
        <v>2014</v>
      </c>
      <c r="L777" s="252" t="s">
        <v>823</v>
      </c>
      <c r="M777" s="252" t="s">
        <v>823</v>
      </c>
    </row>
    <row r="778" spans="1:13">
      <c r="A778" s="252">
        <v>214312</v>
      </c>
      <c r="B778" s="252" t="s">
        <v>1764</v>
      </c>
      <c r="C778" s="252" t="s">
        <v>88</v>
      </c>
      <c r="D778" s="252" t="s">
        <v>454</v>
      </c>
      <c r="E778" s="252" t="s">
        <v>833</v>
      </c>
      <c r="F778" s="252">
        <v>35084</v>
      </c>
      <c r="G778" s="252" t="s">
        <v>831</v>
      </c>
      <c r="H778" s="252" t="s">
        <v>834</v>
      </c>
      <c r="I778" s="252" t="s">
        <v>182</v>
      </c>
      <c r="J778" s="252" t="s">
        <v>2290</v>
      </c>
      <c r="K778" s="252">
        <v>2014</v>
      </c>
      <c r="L778" s="252" t="s">
        <v>831</v>
      </c>
      <c r="M778" s="252" t="s">
        <v>831</v>
      </c>
    </row>
    <row r="779" spans="1:13">
      <c r="A779" s="252">
        <v>214308</v>
      </c>
      <c r="B779" s="252" t="s">
        <v>1532</v>
      </c>
      <c r="C779" s="252" t="s">
        <v>132</v>
      </c>
      <c r="D779" s="252" t="s">
        <v>425</v>
      </c>
      <c r="E779" s="252" t="s">
        <v>833</v>
      </c>
      <c r="F779" s="252">
        <v>34830</v>
      </c>
      <c r="G779" s="252" t="s">
        <v>804</v>
      </c>
      <c r="H779" s="252" t="s">
        <v>834</v>
      </c>
      <c r="I779" s="252" t="s">
        <v>182</v>
      </c>
      <c r="J779" s="252" t="s">
        <v>805</v>
      </c>
      <c r="K779" s="252">
        <v>2013</v>
      </c>
      <c r="L779" s="252" t="s">
        <v>815</v>
      </c>
      <c r="M779" s="252" t="s">
        <v>815</v>
      </c>
    </row>
    <row r="780" spans="1:13">
      <c r="A780" s="252">
        <v>215294</v>
      </c>
      <c r="B780" s="252" t="s">
        <v>1744</v>
      </c>
      <c r="C780" s="252" t="s">
        <v>86</v>
      </c>
      <c r="D780" s="252" t="s">
        <v>505</v>
      </c>
      <c r="E780" s="252" t="s">
        <v>833</v>
      </c>
      <c r="F780" s="252">
        <v>34471</v>
      </c>
      <c r="G780" s="252" t="s">
        <v>2222</v>
      </c>
      <c r="H780" s="252" t="s">
        <v>834</v>
      </c>
      <c r="I780" s="252" t="s">
        <v>182</v>
      </c>
      <c r="J780" s="252" t="s">
        <v>805</v>
      </c>
      <c r="K780" s="252">
        <v>2012</v>
      </c>
      <c r="L780" s="252" t="s">
        <v>818</v>
      </c>
      <c r="M780" s="252" t="s">
        <v>818</v>
      </c>
    </row>
    <row r="781" spans="1:13">
      <c r="A781" s="252">
        <v>214313</v>
      </c>
      <c r="B781" s="252" t="s">
        <v>1518</v>
      </c>
      <c r="C781" s="252" t="s">
        <v>120</v>
      </c>
      <c r="D781" s="252" t="s">
        <v>397</v>
      </c>
      <c r="E781" s="252" t="s">
        <v>833</v>
      </c>
      <c r="F781" s="252">
        <v>32998</v>
      </c>
      <c r="G781" s="252" t="s">
        <v>2147</v>
      </c>
      <c r="H781" s="252" t="s">
        <v>834</v>
      </c>
      <c r="I781" s="252" t="s">
        <v>81</v>
      </c>
      <c r="J781" s="252" t="s">
        <v>2290</v>
      </c>
      <c r="K781" s="252">
        <v>2010</v>
      </c>
      <c r="L781" s="252" t="s">
        <v>2136</v>
      </c>
      <c r="M781" s="252" t="s">
        <v>815</v>
      </c>
    </row>
    <row r="782" spans="1:13">
      <c r="A782" s="252">
        <v>215295</v>
      </c>
      <c r="B782" s="252" t="s">
        <v>1941</v>
      </c>
      <c r="C782" s="252" t="s">
        <v>84</v>
      </c>
      <c r="D782" s="252" t="s">
        <v>522</v>
      </c>
      <c r="E782" s="252" t="s">
        <v>833</v>
      </c>
      <c r="F782" s="252">
        <v>26638</v>
      </c>
      <c r="G782" s="252" t="s">
        <v>2114</v>
      </c>
      <c r="H782" s="252" t="s">
        <v>2284</v>
      </c>
      <c r="I782" s="252" t="s">
        <v>182</v>
      </c>
      <c r="J782" s="252" t="s">
        <v>2290</v>
      </c>
      <c r="K782" s="252">
        <v>1994</v>
      </c>
      <c r="L782" s="252" t="s">
        <v>804</v>
      </c>
      <c r="M782" s="252" t="s">
        <v>783</v>
      </c>
    </row>
    <row r="783" spans="1:13">
      <c r="A783" s="252">
        <v>214319</v>
      </c>
      <c r="B783" s="252" t="s">
        <v>1350</v>
      </c>
      <c r="C783" s="252" t="s">
        <v>110</v>
      </c>
      <c r="D783" s="252" t="s">
        <v>572</v>
      </c>
      <c r="E783" s="252" t="s">
        <v>833</v>
      </c>
      <c r="F783" s="252">
        <v>34112</v>
      </c>
      <c r="G783" s="252" t="s">
        <v>2007</v>
      </c>
      <c r="H783" s="252" t="s">
        <v>834</v>
      </c>
      <c r="I783" s="252" t="s">
        <v>81</v>
      </c>
      <c r="J783" s="252" t="s">
        <v>2290</v>
      </c>
      <c r="K783" s="252">
        <v>2011</v>
      </c>
      <c r="L783" s="252" t="s">
        <v>2292</v>
      </c>
      <c r="M783" s="252" t="s">
        <v>806</v>
      </c>
    </row>
    <row r="784" spans="1:13">
      <c r="A784" s="252">
        <v>211939</v>
      </c>
      <c r="B784" s="252" t="s">
        <v>1582</v>
      </c>
      <c r="C784" s="252" t="s">
        <v>84</v>
      </c>
      <c r="D784" s="252" t="s">
        <v>433</v>
      </c>
      <c r="E784" s="252" t="s">
        <v>833</v>
      </c>
      <c r="F784" s="252">
        <v>32143</v>
      </c>
      <c r="G784" s="252" t="s">
        <v>804</v>
      </c>
      <c r="H784" s="252" t="s">
        <v>834</v>
      </c>
      <c r="I784" s="252" t="s">
        <v>81</v>
      </c>
      <c r="J784" s="252" t="s">
        <v>2290</v>
      </c>
      <c r="K784" s="252">
        <v>2008</v>
      </c>
      <c r="L784" s="252" t="s">
        <v>2291</v>
      </c>
      <c r="M784" s="252" t="s">
        <v>816</v>
      </c>
    </row>
    <row r="785" spans="1:13">
      <c r="A785" s="252">
        <v>211297</v>
      </c>
      <c r="B785" s="252" t="s">
        <v>1010</v>
      </c>
      <c r="C785" s="252" t="s">
        <v>333</v>
      </c>
      <c r="D785" s="252" t="s">
        <v>575</v>
      </c>
      <c r="E785" s="252" t="s">
        <v>833</v>
      </c>
      <c r="F785" s="252">
        <v>34902</v>
      </c>
      <c r="G785" s="252" t="s">
        <v>804</v>
      </c>
      <c r="H785" s="252" t="s">
        <v>834</v>
      </c>
      <c r="I785" s="252" t="s">
        <v>182</v>
      </c>
      <c r="J785" s="252" t="s">
        <v>2290</v>
      </c>
      <c r="K785" s="252">
        <v>2014</v>
      </c>
      <c r="L785" s="252" t="s">
        <v>2292</v>
      </c>
      <c r="M785" s="252" t="s">
        <v>804</v>
      </c>
    </row>
    <row r="786" spans="1:13">
      <c r="A786" s="252">
        <v>214322</v>
      </c>
      <c r="B786" s="252" t="s">
        <v>1322</v>
      </c>
      <c r="C786" s="252" t="s">
        <v>149</v>
      </c>
      <c r="D786" s="252" t="s">
        <v>444</v>
      </c>
      <c r="E786" s="252" t="s">
        <v>833</v>
      </c>
      <c r="F786" s="252">
        <v>35800</v>
      </c>
      <c r="G786" s="252" t="s">
        <v>2084</v>
      </c>
      <c r="H786" s="252" t="s">
        <v>834</v>
      </c>
      <c r="I786" s="252" t="s">
        <v>81</v>
      </c>
      <c r="J786" s="252" t="s">
        <v>2290</v>
      </c>
      <c r="K786" s="252">
        <v>2017</v>
      </c>
      <c r="L786" s="252" t="s">
        <v>804</v>
      </c>
      <c r="M786" s="252" t="s">
        <v>806</v>
      </c>
    </row>
    <row r="787" spans="1:13">
      <c r="A787" s="252">
        <v>214317</v>
      </c>
      <c r="B787" s="252" t="s">
        <v>1255</v>
      </c>
      <c r="C787" s="252" t="s">
        <v>683</v>
      </c>
      <c r="D787" s="252" t="s">
        <v>545</v>
      </c>
      <c r="E787" s="252" t="s">
        <v>833</v>
      </c>
      <c r="F787" s="252">
        <v>34947</v>
      </c>
      <c r="G787" s="252" t="s">
        <v>2026</v>
      </c>
      <c r="H787" s="252" t="s">
        <v>834</v>
      </c>
      <c r="I787" s="252" t="s">
        <v>182</v>
      </c>
      <c r="J787" s="252" t="s">
        <v>2290</v>
      </c>
      <c r="K787" s="252">
        <v>2014</v>
      </c>
      <c r="L787" s="252" t="s">
        <v>806</v>
      </c>
      <c r="M787" s="252" t="s">
        <v>806</v>
      </c>
    </row>
    <row r="788" spans="1:13">
      <c r="A788" s="252">
        <v>215297</v>
      </c>
      <c r="B788" s="252" t="s">
        <v>1905</v>
      </c>
      <c r="C788" s="252" t="s">
        <v>86</v>
      </c>
      <c r="D788" s="252" t="s">
        <v>114</v>
      </c>
      <c r="E788" s="252" t="s">
        <v>833</v>
      </c>
      <c r="F788" s="252">
        <v>36180</v>
      </c>
      <c r="G788" s="252" t="s">
        <v>804</v>
      </c>
      <c r="H788" s="252" t="s">
        <v>834</v>
      </c>
      <c r="I788" s="252" t="s">
        <v>182</v>
      </c>
      <c r="J788" s="252" t="s">
        <v>805</v>
      </c>
      <c r="K788" s="252">
        <v>2016</v>
      </c>
      <c r="L788" s="252" t="s">
        <v>824</v>
      </c>
      <c r="M788" s="252" t="s">
        <v>824</v>
      </c>
    </row>
    <row r="789" spans="1:13">
      <c r="A789" s="252">
        <v>215298</v>
      </c>
      <c r="B789" s="252" t="s">
        <v>1513</v>
      </c>
      <c r="C789" s="252" t="s">
        <v>88</v>
      </c>
      <c r="D789" s="252" t="s">
        <v>504</v>
      </c>
      <c r="E789" s="252" t="s">
        <v>833</v>
      </c>
      <c r="F789" s="252">
        <v>33086</v>
      </c>
      <c r="G789" s="252" t="s">
        <v>2145</v>
      </c>
      <c r="H789" s="252" t="s">
        <v>834</v>
      </c>
      <c r="I789" s="252" t="s">
        <v>182</v>
      </c>
      <c r="J789" s="252" t="s">
        <v>805</v>
      </c>
      <c r="K789" s="252">
        <v>2008</v>
      </c>
      <c r="L789" s="252" t="s">
        <v>815</v>
      </c>
      <c r="M789" s="252" t="s">
        <v>815</v>
      </c>
    </row>
    <row r="790" spans="1:13">
      <c r="A790" s="252">
        <v>214324</v>
      </c>
      <c r="B790" s="252" t="s">
        <v>684</v>
      </c>
      <c r="C790" s="252" t="s">
        <v>234</v>
      </c>
      <c r="D790" s="252" t="s">
        <v>438</v>
      </c>
      <c r="E790" s="252" t="s">
        <v>833</v>
      </c>
      <c r="F790" s="252">
        <v>32579</v>
      </c>
      <c r="G790" s="252" t="s">
        <v>2208</v>
      </c>
      <c r="H790" s="252" t="s">
        <v>834</v>
      </c>
      <c r="I790" s="252" t="s">
        <v>81</v>
      </c>
      <c r="J790" s="252" t="s">
        <v>2290</v>
      </c>
      <c r="K790" s="252">
        <v>2010</v>
      </c>
      <c r="L790" s="252" t="s">
        <v>2324</v>
      </c>
      <c r="M790" s="252" t="s">
        <v>818</v>
      </c>
    </row>
    <row r="791" spans="1:13">
      <c r="A791" s="252">
        <v>214325</v>
      </c>
      <c r="B791" s="252" t="s">
        <v>1297</v>
      </c>
      <c r="C791" s="252" t="s">
        <v>220</v>
      </c>
      <c r="D791" s="252" t="s">
        <v>415</v>
      </c>
      <c r="E791" s="252" t="s">
        <v>833</v>
      </c>
      <c r="F791" s="252">
        <v>32743</v>
      </c>
      <c r="G791" s="252" t="s">
        <v>2046</v>
      </c>
      <c r="H791" s="252" t="s">
        <v>834</v>
      </c>
      <c r="I791" s="252" t="s">
        <v>182</v>
      </c>
      <c r="J791" s="252" t="s">
        <v>2290</v>
      </c>
      <c r="K791" s="252">
        <v>2010</v>
      </c>
      <c r="L791" s="252" t="s">
        <v>2292</v>
      </c>
      <c r="M791" s="252" t="s">
        <v>806</v>
      </c>
    </row>
    <row r="792" spans="1:13">
      <c r="A792" s="252">
        <v>212887</v>
      </c>
      <c r="B792" s="252" t="s">
        <v>1569</v>
      </c>
      <c r="C792" s="252" t="s">
        <v>88</v>
      </c>
      <c r="D792" s="252" t="s">
        <v>436</v>
      </c>
      <c r="E792" s="252" t="s">
        <v>833</v>
      </c>
      <c r="F792" s="252">
        <v>32284</v>
      </c>
      <c r="G792" s="252" t="s">
        <v>816</v>
      </c>
      <c r="H792" s="252" t="s">
        <v>834</v>
      </c>
      <c r="I792" s="252" t="s">
        <v>81</v>
      </c>
      <c r="M792" s="252" t="s">
        <v>816</v>
      </c>
    </row>
    <row r="793" spans="1:13">
      <c r="A793" s="252">
        <v>215302</v>
      </c>
      <c r="B793" s="252" t="s">
        <v>1511</v>
      </c>
      <c r="C793" s="252" t="s">
        <v>90</v>
      </c>
      <c r="D793" s="252" t="s">
        <v>635</v>
      </c>
      <c r="E793" s="252" t="s">
        <v>833</v>
      </c>
      <c r="F793" s="252">
        <v>32074</v>
      </c>
      <c r="G793" s="252" t="s">
        <v>815</v>
      </c>
      <c r="H793" s="252" t="s">
        <v>834</v>
      </c>
      <c r="I793" s="252" t="s">
        <v>182</v>
      </c>
      <c r="J793" s="252" t="s">
        <v>2290</v>
      </c>
      <c r="K793" s="252">
        <v>2005</v>
      </c>
      <c r="L793" s="252" t="s">
        <v>815</v>
      </c>
      <c r="M793" s="252" t="s">
        <v>815</v>
      </c>
    </row>
    <row r="794" spans="1:13">
      <c r="A794" s="252">
        <v>215303</v>
      </c>
      <c r="B794" s="252" t="s">
        <v>884</v>
      </c>
      <c r="C794" s="252" t="s">
        <v>231</v>
      </c>
      <c r="D794" s="252" t="s">
        <v>642</v>
      </c>
      <c r="E794" s="252" t="s">
        <v>833</v>
      </c>
      <c r="F794" s="252">
        <v>33482</v>
      </c>
      <c r="G794" s="252" t="s">
        <v>2008</v>
      </c>
      <c r="H794" s="252" t="s">
        <v>834</v>
      </c>
      <c r="I794" s="252" t="s">
        <v>182</v>
      </c>
      <c r="J794" s="252" t="s">
        <v>2290</v>
      </c>
      <c r="K794" s="252">
        <v>2009</v>
      </c>
      <c r="L794" s="252" t="s">
        <v>2293</v>
      </c>
      <c r="M794" s="252" t="s">
        <v>816</v>
      </c>
    </row>
    <row r="795" spans="1:13">
      <c r="A795" s="252">
        <v>212888</v>
      </c>
      <c r="B795" s="252" t="s">
        <v>1397</v>
      </c>
      <c r="C795" s="252" t="s">
        <v>104</v>
      </c>
      <c r="D795" s="252" t="s">
        <v>445</v>
      </c>
      <c r="E795" s="252" t="s">
        <v>833</v>
      </c>
      <c r="F795" s="252">
        <v>33521</v>
      </c>
      <c r="G795" s="252" t="s">
        <v>2119</v>
      </c>
      <c r="H795" s="252" t="s">
        <v>834</v>
      </c>
      <c r="I795" s="252" t="s">
        <v>81</v>
      </c>
      <c r="J795" s="252" t="s">
        <v>2290</v>
      </c>
      <c r="K795" s="252">
        <v>2011</v>
      </c>
      <c r="L795" s="252" t="s">
        <v>806</v>
      </c>
      <c r="M795" s="252" t="s">
        <v>806</v>
      </c>
    </row>
    <row r="796" spans="1:13">
      <c r="A796" s="252">
        <v>214329</v>
      </c>
      <c r="B796" s="252" t="s">
        <v>1242</v>
      </c>
      <c r="C796" s="252" t="s">
        <v>88</v>
      </c>
      <c r="D796" s="252" t="s">
        <v>1243</v>
      </c>
      <c r="E796" s="252" t="s">
        <v>833</v>
      </c>
      <c r="F796" s="252">
        <v>32533</v>
      </c>
      <c r="G796" s="252" t="s">
        <v>2057</v>
      </c>
      <c r="H796" s="252" t="s">
        <v>834</v>
      </c>
      <c r="I796" s="252" t="s">
        <v>81</v>
      </c>
      <c r="J796" s="252" t="s">
        <v>2290</v>
      </c>
      <c r="K796" s="252">
        <v>2008</v>
      </c>
      <c r="L796" s="252" t="s">
        <v>2292</v>
      </c>
      <c r="M796" s="252" t="s">
        <v>806</v>
      </c>
    </row>
    <row r="797" spans="1:13">
      <c r="A797" s="252">
        <v>211945</v>
      </c>
      <c r="B797" s="252" t="s">
        <v>1472</v>
      </c>
      <c r="C797" s="252" t="s">
        <v>342</v>
      </c>
      <c r="D797" s="252" t="s">
        <v>442</v>
      </c>
      <c r="E797" s="252" t="s">
        <v>833</v>
      </c>
      <c r="F797" s="252">
        <v>34700</v>
      </c>
      <c r="G797" s="252" t="s">
        <v>2134</v>
      </c>
      <c r="H797" s="252" t="s">
        <v>834</v>
      </c>
      <c r="I797" s="252" t="s">
        <v>81</v>
      </c>
      <c r="J797" s="252" t="s">
        <v>2290</v>
      </c>
      <c r="K797" s="252">
        <v>2014</v>
      </c>
      <c r="L797" s="252" t="s">
        <v>814</v>
      </c>
      <c r="M797" s="252" t="s">
        <v>814</v>
      </c>
    </row>
    <row r="798" spans="1:13">
      <c r="A798" s="252">
        <v>214331</v>
      </c>
      <c r="B798" s="252" t="s">
        <v>1803</v>
      </c>
      <c r="C798" s="252" t="s">
        <v>133</v>
      </c>
      <c r="D798" s="252" t="s">
        <v>411</v>
      </c>
      <c r="E798" s="252" t="s">
        <v>833</v>
      </c>
      <c r="F798" s="252">
        <v>35282</v>
      </c>
      <c r="G798" s="252" t="s">
        <v>2246</v>
      </c>
      <c r="H798" s="252" t="s">
        <v>834</v>
      </c>
      <c r="I798" s="252" t="s">
        <v>81</v>
      </c>
      <c r="J798" s="252" t="s">
        <v>2290</v>
      </c>
      <c r="K798" s="252">
        <v>2014</v>
      </c>
      <c r="L798" s="252" t="s">
        <v>826</v>
      </c>
      <c r="M798" s="252" t="s">
        <v>826</v>
      </c>
    </row>
    <row r="799" spans="1:13">
      <c r="A799" s="252">
        <v>212890</v>
      </c>
      <c r="B799" s="252" t="s">
        <v>1303</v>
      </c>
      <c r="C799" s="252" t="s">
        <v>190</v>
      </c>
      <c r="D799" s="252" t="s">
        <v>474</v>
      </c>
      <c r="E799" s="252" t="s">
        <v>833</v>
      </c>
      <c r="F799" s="252">
        <v>34232</v>
      </c>
      <c r="G799" s="252" t="s">
        <v>804</v>
      </c>
      <c r="H799" s="252" t="s">
        <v>834</v>
      </c>
      <c r="I799" s="252" t="s">
        <v>81</v>
      </c>
      <c r="J799" s="252" t="s">
        <v>2290</v>
      </c>
      <c r="K799" s="252">
        <v>2016</v>
      </c>
      <c r="L799" s="252" t="s">
        <v>806</v>
      </c>
      <c r="M799" s="252" t="s">
        <v>806</v>
      </c>
    </row>
    <row r="800" spans="1:13">
      <c r="A800" s="252">
        <v>215304</v>
      </c>
      <c r="B800" s="252" t="s">
        <v>1029</v>
      </c>
      <c r="C800" s="252" t="s">
        <v>115</v>
      </c>
      <c r="D800" s="252" t="s">
        <v>532</v>
      </c>
      <c r="E800" s="252" t="s">
        <v>833</v>
      </c>
      <c r="F800" s="252">
        <v>35971</v>
      </c>
      <c r="G800" s="252" t="s">
        <v>804</v>
      </c>
      <c r="H800" s="252" t="s">
        <v>834</v>
      </c>
      <c r="I800" s="252" t="s">
        <v>182</v>
      </c>
      <c r="J800" s="252" t="s">
        <v>2290</v>
      </c>
      <c r="K800" s="252">
        <v>2016</v>
      </c>
      <c r="L800" s="252" t="s">
        <v>2291</v>
      </c>
      <c r="M800" s="252" t="s">
        <v>804</v>
      </c>
    </row>
    <row r="801" spans="1:13">
      <c r="A801" s="252">
        <v>215305</v>
      </c>
      <c r="B801" s="252" t="s">
        <v>1464</v>
      </c>
      <c r="C801" s="252" t="s">
        <v>108</v>
      </c>
      <c r="D801" s="252" t="s">
        <v>1465</v>
      </c>
      <c r="E801" s="252" t="s">
        <v>833</v>
      </c>
      <c r="F801" s="252">
        <v>34994</v>
      </c>
      <c r="G801" s="252" t="s">
        <v>2069</v>
      </c>
      <c r="H801" s="252" t="s">
        <v>834</v>
      </c>
      <c r="I801" s="252" t="s">
        <v>182</v>
      </c>
      <c r="J801" s="252" t="s">
        <v>2290</v>
      </c>
      <c r="K801" s="252">
        <v>2013</v>
      </c>
      <c r="L801" s="252" t="s">
        <v>2292</v>
      </c>
      <c r="M801" s="252" t="s">
        <v>814</v>
      </c>
    </row>
    <row r="802" spans="1:13">
      <c r="A802" s="252">
        <v>214335</v>
      </c>
      <c r="B802" s="252" t="s">
        <v>1638</v>
      </c>
      <c r="C802" s="252" t="s">
        <v>87</v>
      </c>
      <c r="D802" s="252" t="s">
        <v>432</v>
      </c>
      <c r="E802" s="252" t="s">
        <v>832</v>
      </c>
      <c r="F802" s="252">
        <v>32768</v>
      </c>
      <c r="G802" s="252" t="s">
        <v>813</v>
      </c>
      <c r="H802" s="252" t="s">
        <v>834</v>
      </c>
      <c r="I802" s="252" t="s">
        <v>81</v>
      </c>
      <c r="J802" s="252" t="s">
        <v>2290</v>
      </c>
      <c r="K802" s="252">
        <v>2013</v>
      </c>
      <c r="L802" s="252" t="s">
        <v>804</v>
      </c>
      <c r="M802" s="252" t="s">
        <v>819</v>
      </c>
    </row>
    <row r="803" spans="1:13">
      <c r="A803" s="252">
        <v>214337</v>
      </c>
      <c r="B803" s="252" t="s">
        <v>1766</v>
      </c>
      <c r="C803" s="252" t="s">
        <v>86</v>
      </c>
      <c r="D803" s="252" t="s">
        <v>566</v>
      </c>
      <c r="E803" s="252" t="s">
        <v>832</v>
      </c>
      <c r="F803" s="252">
        <v>35545</v>
      </c>
      <c r="G803" s="252" t="s">
        <v>2233</v>
      </c>
      <c r="H803" s="252" t="s">
        <v>834</v>
      </c>
      <c r="I803" s="252" t="s">
        <v>182</v>
      </c>
      <c r="J803" s="252" t="s">
        <v>805</v>
      </c>
      <c r="K803" s="252">
        <v>2016</v>
      </c>
      <c r="L803" s="252" t="s">
        <v>804</v>
      </c>
      <c r="M803" s="252" t="s">
        <v>831</v>
      </c>
    </row>
    <row r="804" spans="1:13">
      <c r="A804" s="252">
        <v>215313</v>
      </c>
      <c r="B804" s="252" t="s">
        <v>1235</v>
      </c>
      <c r="C804" s="252" t="s">
        <v>772</v>
      </c>
      <c r="D804" s="252" t="s">
        <v>394</v>
      </c>
      <c r="E804" s="252" t="s">
        <v>832</v>
      </c>
      <c r="F804" s="252">
        <v>35956</v>
      </c>
      <c r="G804" s="252" t="s">
        <v>2055</v>
      </c>
      <c r="H804" s="252" t="s">
        <v>834</v>
      </c>
      <c r="I804" s="252" t="s">
        <v>182</v>
      </c>
      <c r="J804" s="252" t="s">
        <v>805</v>
      </c>
      <c r="K804" s="252">
        <v>2016</v>
      </c>
      <c r="L804" s="252" t="s">
        <v>806</v>
      </c>
      <c r="M804" s="252" t="s">
        <v>806</v>
      </c>
    </row>
    <row r="805" spans="1:13">
      <c r="A805" s="252">
        <v>211956</v>
      </c>
      <c r="B805" s="252" t="s">
        <v>1295</v>
      </c>
      <c r="C805" s="252" t="s">
        <v>1296</v>
      </c>
      <c r="D805" s="252" t="s">
        <v>416</v>
      </c>
      <c r="E805" s="252" t="s">
        <v>833</v>
      </c>
      <c r="F805" s="252">
        <v>35065</v>
      </c>
      <c r="G805" s="252" t="s">
        <v>2046</v>
      </c>
      <c r="H805" s="252" t="s">
        <v>834</v>
      </c>
      <c r="I805" s="252" t="s">
        <v>81</v>
      </c>
      <c r="J805" s="252" t="s">
        <v>2290</v>
      </c>
      <c r="K805" s="252">
        <v>2014</v>
      </c>
      <c r="L805" s="252" t="s">
        <v>806</v>
      </c>
      <c r="M805" s="252" t="s">
        <v>806</v>
      </c>
    </row>
    <row r="806" spans="1:13">
      <c r="A806" s="252">
        <v>211430</v>
      </c>
      <c r="B806" s="252" t="s">
        <v>1360</v>
      </c>
      <c r="C806" s="252" t="s">
        <v>87</v>
      </c>
      <c r="D806" s="252" t="s">
        <v>297</v>
      </c>
      <c r="E806" s="252" t="s">
        <v>832</v>
      </c>
      <c r="F806" s="252">
        <v>35251</v>
      </c>
      <c r="G806" s="252" t="s">
        <v>2100</v>
      </c>
      <c r="H806" s="252" t="s">
        <v>834</v>
      </c>
      <c r="I806" s="252" t="s">
        <v>81</v>
      </c>
      <c r="J806" s="252" t="s">
        <v>2290</v>
      </c>
      <c r="K806" s="252">
        <v>2014</v>
      </c>
      <c r="L806" s="252" t="s">
        <v>804</v>
      </c>
      <c r="M806" s="252" t="s">
        <v>806</v>
      </c>
    </row>
    <row r="807" spans="1:13">
      <c r="A807" s="252">
        <v>215317</v>
      </c>
      <c r="B807" s="252" t="s">
        <v>1867</v>
      </c>
      <c r="C807" s="252" t="s">
        <v>325</v>
      </c>
      <c r="D807" s="252" t="s">
        <v>510</v>
      </c>
      <c r="E807" s="252" t="s">
        <v>833</v>
      </c>
      <c r="F807" s="252">
        <v>35556</v>
      </c>
      <c r="G807" s="252" t="s">
        <v>823</v>
      </c>
      <c r="H807" s="252" t="s">
        <v>834</v>
      </c>
      <c r="I807" s="252" t="s">
        <v>182</v>
      </c>
      <c r="J807" s="252" t="s">
        <v>805</v>
      </c>
      <c r="K807" s="252">
        <v>2016</v>
      </c>
      <c r="L807" s="252" t="s">
        <v>823</v>
      </c>
      <c r="M807" s="252" t="s">
        <v>823</v>
      </c>
    </row>
    <row r="808" spans="1:13">
      <c r="A808" s="252">
        <v>215318</v>
      </c>
      <c r="B808" s="252" t="s">
        <v>1796</v>
      </c>
      <c r="C808" s="252" t="s">
        <v>123</v>
      </c>
      <c r="D808" s="252" t="s">
        <v>757</v>
      </c>
      <c r="E808" s="252" t="s">
        <v>833</v>
      </c>
      <c r="F808" s="252">
        <v>35120</v>
      </c>
      <c r="G808" s="252" t="s">
        <v>2231</v>
      </c>
      <c r="H808" s="252" t="s">
        <v>834</v>
      </c>
      <c r="I808" s="252" t="s">
        <v>182</v>
      </c>
      <c r="J808" s="252" t="s">
        <v>805</v>
      </c>
      <c r="K808" s="252">
        <v>2014</v>
      </c>
      <c r="L808" s="252" t="s">
        <v>826</v>
      </c>
      <c r="M808" s="252" t="s">
        <v>826</v>
      </c>
    </row>
    <row r="809" spans="1:13">
      <c r="A809" s="252">
        <v>214348</v>
      </c>
      <c r="B809" s="252" t="s">
        <v>1858</v>
      </c>
      <c r="C809" s="252" t="s">
        <v>188</v>
      </c>
      <c r="D809" s="252" t="s">
        <v>410</v>
      </c>
      <c r="E809" s="252" t="s">
        <v>833</v>
      </c>
      <c r="F809" s="252">
        <v>33818</v>
      </c>
      <c r="G809" s="252" t="s">
        <v>2262</v>
      </c>
      <c r="H809" s="252" t="s">
        <v>834</v>
      </c>
      <c r="I809" s="252" t="s">
        <v>81</v>
      </c>
      <c r="J809" s="252" t="s">
        <v>805</v>
      </c>
      <c r="K809" s="252">
        <v>2013</v>
      </c>
      <c r="L809" s="252" t="s">
        <v>806</v>
      </c>
      <c r="M809" s="252" t="s">
        <v>823</v>
      </c>
    </row>
    <row r="810" spans="1:13">
      <c r="A810" s="252">
        <v>215322</v>
      </c>
      <c r="B810" s="252" t="s">
        <v>1291</v>
      </c>
      <c r="C810" s="252" t="s">
        <v>117</v>
      </c>
      <c r="D810" s="252" t="s">
        <v>731</v>
      </c>
      <c r="E810" s="252" t="s">
        <v>833</v>
      </c>
      <c r="F810" s="252">
        <v>34335</v>
      </c>
      <c r="G810" s="252" t="s">
        <v>2014</v>
      </c>
      <c r="H810" s="252" t="s">
        <v>834</v>
      </c>
      <c r="I810" s="252" t="s">
        <v>182</v>
      </c>
      <c r="J810" s="252" t="s">
        <v>2290</v>
      </c>
      <c r="K810" s="252">
        <v>2013</v>
      </c>
      <c r="L810" s="252" t="s">
        <v>2292</v>
      </c>
      <c r="M810" s="252" t="s">
        <v>806</v>
      </c>
    </row>
    <row r="811" spans="1:13">
      <c r="A811" s="252">
        <v>212897</v>
      </c>
      <c r="B811" s="252" t="s">
        <v>1516</v>
      </c>
      <c r="C811" s="252" t="s">
        <v>80</v>
      </c>
      <c r="D811" s="252" t="s">
        <v>1517</v>
      </c>
      <c r="E811" s="252" t="s">
        <v>833</v>
      </c>
      <c r="F811" s="252">
        <v>34335</v>
      </c>
      <c r="G811" s="252" t="s">
        <v>2148</v>
      </c>
      <c r="H811" s="252" t="s">
        <v>834</v>
      </c>
      <c r="I811" s="252" t="s">
        <v>81</v>
      </c>
      <c r="J811" s="252" t="s">
        <v>2290</v>
      </c>
      <c r="K811" s="252">
        <v>2011</v>
      </c>
      <c r="L811" s="252" t="s">
        <v>815</v>
      </c>
      <c r="M811" s="252" t="s">
        <v>815</v>
      </c>
    </row>
    <row r="812" spans="1:13">
      <c r="A812" s="252">
        <v>214351</v>
      </c>
      <c r="B812" s="252" t="s">
        <v>1098</v>
      </c>
      <c r="C812" s="252" t="s">
        <v>892</v>
      </c>
      <c r="D812" s="252" t="s">
        <v>417</v>
      </c>
      <c r="E812" s="252" t="s">
        <v>833</v>
      </c>
      <c r="F812" s="252">
        <v>30391</v>
      </c>
      <c r="G812" s="252" t="s">
        <v>804</v>
      </c>
      <c r="H812" s="252" t="s">
        <v>834</v>
      </c>
      <c r="I812" s="252" t="s">
        <v>182</v>
      </c>
      <c r="J812" s="252" t="s">
        <v>2290</v>
      </c>
      <c r="K812" s="252">
        <v>2009</v>
      </c>
      <c r="L812" s="252" t="s">
        <v>806</v>
      </c>
      <c r="M812" s="252" t="s">
        <v>804</v>
      </c>
    </row>
    <row r="813" spans="1:13">
      <c r="A813" s="252">
        <v>214352</v>
      </c>
      <c r="B813" s="252" t="s">
        <v>1616</v>
      </c>
      <c r="C813" s="252" t="s">
        <v>145</v>
      </c>
      <c r="D813" s="252" t="s">
        <v>1617</v>
      </c>
      <c r="E813" s="252" t="s">
        <v>833</v>
      </c>
      <c r="F813" s="252">
        <v>32787</v>
      </c>
      <c r="G813" s="252" t="s">
        <v>816</v>
      </c>
      <c r="H813" s="252" t="s">
        <v>834</v>
      </c>
      <c r="I813" s="252" t="s">
        <v>81</v>
      </c>
      <c r="J813" s="252" t="s">
        <v>2290</v>
      </c>
      <c r="K813" s="252">
        <v>2009</v>
      </c>
      <c r="L813" s="252" t="s">
        <v>816</v>
      </c>
      <c r="M813" s="252" t="s">
        <v>816</v>
      </c>
    </row>
    <row r="814" spans="1:13">
      <c r="A814" s="252">
        <v>212898</v>
      </c>
      <c r="B814" s="252" t="s">
        <v>1238</v>
      </c>
      <c r="C814" s="252" t="s">
        <v>239</v>
      </c>
      <c r="D814" s="252" t="s">
        <v>1239</v>
      </c>
      <c r="E814" s="252" t="s">
        <v>833</v>
      </c>
      <c r="F814" s="252">
        <v>33239</v>
      </c>
      <c r="G814" s="252" t="s">
        <v>804</v>
      </c>
      <c r="H814" s="252" t="s">
        <v>834</v>
      </c>
      <c r="I814" s="252" t="s">
        <v>81</v>
      </c>
      <c r="J814" s="252" t="s">
        <v>2290</v>
      </c>
      <c r="K814" s="252">
        <v>2015</v>
      </c>
      <c r="L814" s="252" t="s">
        <v>806</v>
      </c>
      <c r="M814" s="252" t="s">
        <v>806</v>
      </c>
    </row>
    <row r="815" spans="1:13">
      <c r="A815" s="252">
        <v>210086</v>
      </c>
      <c r="B815" s="252" t="s">
        <v>1372</v>
      </c>
      <c r="C815" s="252" t="s">
        <v>272</v>
      </c>
      <c r="D815" s="252" t="s">
        <v>472</v>
      </c>
      <c r="E815" s="252" t="s">
        <v>833</v>
      </c>
      <c r="F815" s="252">
        <v>29229</v>
      </c>
      <c r="G815" s="252" t="s">
        <v>2101</v>
      </c>
      <c r="H815" s="252" t="s">
        <v>834</v>
      </c>
      <c r="I815" s="252" t="s">
        <v>81</v>
      </c>
      <c r="J815" s="252" t="s">
        <v>805</v>
      </c>
      <c r="K815" s="252">
        <v>1999</v>
      </c>
      <c r="L815" s="252" t="s">
        <v>2318</v>
      </c>
      <c r="M815" s="252" t="s">
        <v>806</v>
      </c>
    </row>
    <row r="816" spans="1:13">
      <c r="A816" s="252">
        <v>215324</v>
      </c>
      <c r="B816" s="252" t="s">
        <v>1372</v>
      </c>
      <c r="C816" s="252" t="s">
        <v>254</v>
      </c>
      <c r="D816" s="252" t="s">
        <v>486</v>
      </c>
      <c r="E816" s="252" t="s">
        <v>833</v>
      </c>
      <c r="F816" s="252">
        <v>30865</v>
      </c>
      <c r="G816" s="252" t="s">
        <v>804</v>
      </c>
      <c r="H816" s="252" t="s">
        <v>834</v>
      </c>
      <c r="I816" s="252" t="s">
        <v>182</v>
      </c>
      <c r="J816" s="252" t="s">
        <v>805</v>
      </c>
      <c r="K816" s="252">
        <v>2002</v>
      </c>
      <c r="L816" s="252" t="s">
        <v>804</v>
      </c>
      <c r="M816" s="252" t="s">
        <v>806</v>
      </c>
    </row>
    <row r="817" spans="1:13">
      <c r="A817" s="252">
        <v>214355</v>
      </c>
      <c r="B817" s="252" t="s">
        <v>1998</v>
      </c>
      <c r="C817" s="252" t="s">
        <v>82</v>
      </c>
      <c r="D817" s="252" t="s">
        <v>567</v>
      </c>
      <c r="E817" s="252" t="s">
        <v>833</v>
      </c>
      <c r="F817" s="252">
        <v>35247</v>
      </c>
      <c r="G817" s="252" t="s">
        <v>2190</v>
      </c>
      <c r="H817" s="252" t="s">
        <v>2284</v>
      </c>
      <c r="I817" s="252" t="s">
        <v>81</v>
      </c>
      <c r="J817" s="252" t="s">
        <v>2290</v>
      </c>
      <c r="K817" s="252">
        <v>2015</v>
      </c>
      <c r="L817" s="252" t="s">
        <v>806</v>
      </c>
      <c r="M817" s="252" t="s">
        <v>783</v>
      </c>
    </row>
    <row r="818" spans="1:13">
      <c r="A818" s="252">
        <v>215326</v>
      </c>
      <c r="B818" s="252" t="s">
        <v>1938</v>
      </c>
      <c r="C818" s="252" t="s">
        <v>84</v>
      </c>
      <c r="D818" s="252" t="s">
        <v>487</v>
      </c>
      <c r="E818" s="252" t="s">
        <v>833</v>
      </c>
      <c r="F818" s="252">
        <v>29183</v>
      </c>
      <c r="G818" s="252" t="s">
        <v>804</v>
      </c>
      <c r="H818" s="252" t="s">
        <v>2284</v>
      </c>
      <c r="I818" s="252" t="s">
        <v>182</v>
      </c>
      <c r="J818" s="252" t="s">
        <v>805</v>
      </c>
      <c r="K818" s="252">
        <v>2002</v>
      </c>
      <c r="L818" s="252" t="s">
        <v>804</v>
      </c>
      <c r="M818" s="252" t="s">
        <v>783</v>
      </c>
    </row>
    <row r="819" spans="1:13">
      <c r="A819" s="252">
        <v>212905</v>
      </c>
      <c r="B819" s="252" t="s">
        <v>1806</v>
      </c>
      <c r="C819" s="252" t="s">
        <v>98</v>
      </c>
      <c r="D819" s="252" t="s">
        <v>422</v>
      </c>
      <c r="E819" s="252" t="s">
        <v>833</v>
      </c>
      <c r="F819" s="252">
        <v>30108</v>
      </c>
      <c r="G819" s="252" t="s">
        <v>823</v>
      </c>
      <c r="H819" s="252" t="s">
        <v>834</v>
      </c>
      <c r="I819" s="252" t="s">
        <v>81</v>
      </c>
      <c r="J819" s="252" t="s">
        <v>805</v>
      </c>
      <c r="K819" s="252">
        <v>2001</v>
      </c>
      <c r="L819" s="252" t="s">
        <v>823</v>
      </c>
      <c r="M819" s="252" t="s">
        <v>823</v>
      </c>
    </row>
    <row r="820" spans="1:13">
      <c r="A820" s="252">
        <v>215327</v>
      </c>
      <c r="B820" s="252" t="s">
        <v>1479</v>
      </c>
      <c r="C820" s="252" t="s">
        <v>133</v>
      </c>
      <c r="D820" s="252" t="s">
        <v>474</v>
      </c>
      <c r="E820" s="252" t="s">
        <v>833</v>
      </c>
      <c r="F820" s="252">
        <v>34466</v>
      </c>
      <c r="G820" s="252" t="s">
        <v>2136</v>
      </c>
      <c r="H820" s="252" t="s">
        <v>834</v>
      </c>
      <c r="I820" s="252" t="s">
        <v>182</v>
      </c>
      <c r="J820" s="252" t="s">
        <v>2290</v>
      </c>
      <c r="K820" s="252">
        <v>2013</v>
      </c>
      <c r="L820" s="252" t="s">
        <v>806</v>
      </c>
      <c r="M820" s="252" t="s">
        <v>815</v>
      </c>
    </row>
    <row r="821" spans="1:13">
      <c r="A821" s="252">
        <v>214358</v>
      </c>
      <c r="B821" s="252" t="s">
        <v>1328</v>
      </c>
      <c r="C821" s="252" t="s">
        <v>348</v>
      </c>
      <c r="D821" s="252" t="s">
        <v>432</v>
      </c>
      <c r="E821" s="252" t="s">
        <v>833</v>
      </c>
      <c r="F821" s="252">
        <v>33324</v>
      </c>
      <c r="G821" s="252" t="s">
        <v>2085</v>
      </c>
      <c r="H821" s="252" t="s">
        <v>834</v>
      </c>
      <c r="I821" s="252" t="s">
        <v>81</v>
      </c>
      <c r="J821" s="252" t="s">
        <v>2290</v>
      </c>
      <c r="K821" s="252">
        <v>2009</v>
      </c>
      <c r="L821" s="252" t="s">
        <v>2292</v>
      </c>
      <c r="M821" s="252" t="s">
        <v>806</v>
      </c>
    </row>
    <row r="822" spans="1:13">
      <c r="A822" s="252">
        <v>212908</v>
      </c>
      <c r="B822" s="252" t="s">
        <v>1228</v>
      </c>
      <c r="C822" s="252" t="s">
        <v>209</v>
      </c>
      <c r="D822" s="252" t="s">
        <v>485</v>
      </c>
      <c r="E822" s="252" t="s">
        <v>833</v>
      </c>
      <c r="F822" s="252">
        <v>31715</v>
      </c>
      <c r="G822" s="252" t="s">
        <v>2020</v>
      </c>
      <c r="H822" s="252" t="s">
        <v>834</v>
      </c>
      <c r="I822" s="252" t="s">
        <v>182</v>
      </c>
      <c r="J822" s="252" t="s">
        <v>2290</v>
      </c>
      <c r="K822" s="252">
        <v>2006</v>
      </c>
      <c r="L822" s="252" t="s">
        <v>806</v>
      </c>
      <c r="M822" s="252" t="s">
        <v>806</v>
      </c>
    </row>
    <row r="823" spans="1:13">
      <c r="A823" s="252">
        <v>214360</v>
      </c>
      <c r="B823" s="252" t="s">
        <v>1305</v>
      </c>
      <c r="C823" s="252" t="s">
        <v>79</v>
      </c>
      <c r="D823" s="252" t="s">
        <v>432</v>
      </c>
      <c r="E823" s="252" t="s">
        <v>833</v>
      </c>
      <c r="F823" s="252">
        <v>32252</v>
      </c>
      <c r="G823" s="252" t="s">
        <v>1310</v>
      </c>
      <c r="H823" s="252" t="s">
        <v>834</v>
      </c>
      <c r="I823" s="252" t="s">
        <v>81</v>
      </c>
      <c r="J823" s="252" t="s">
        <v>2290</v>
      </c>
      <c r="K823" s="252">
        <v>2014</v>
      </c>
      <c r="L823" s="252" t="s">
        <v>2292</v>
      </c>
      <c r="M823" s="252" t="s">
        <v>806</v>
      </c>
    </row>
    <row r="824" spans="1:13">
      <c r="A824" s="252">
        <v>215330</v>
      </c>
      <c r="B824" s="252" t="s">
        <v>792</v>
      </c>
      <c r="C824" s="252" t="s">
        <v>767</v>
      </c>
      <c r="D824" s="252" t="s">
        <v>493</v>
      </c>
      <c r="E824" s="252" t="s">
        <v>833</v>
      </c>
      <c r="F824" s="252">
        <v>26056</v>
      </c>
      <c r="G824" s="252" t="s">
        <v>2154</v>
      </c>
      <c r="H824" s="252" t="s">
        <v>834</v>
      </c>
      <c r="I824" s="252" t="s">
        <v>182</v>
      </c>
      <c r="J824" s="252" t="s">
        <v>2290</v>
      </c>
      <c r="K824" s="252">
        <v>2000</v>
      </c>
      <c r="L824" s="252" t="s">
        <v>804</v>
      </c>
      <c r="M824" s="252" t="s">
        <v>815</v>
      </c>
    </row>
    <row r="825" spans="1:13">
      <c r="A825" s="252">
        <v>212912</v>
      </c>
      <c r="B825" s="252" t="s">
        <v>965</v>
      </c>
      <c r="C825" s="252" t="s">
        <v>140</v>
      </c>
      <c r="D825" s="252" t="s">
        <v>393</v>
      </c>
      <c r="E825" s="252" t="s">
        <v>832</v>
      </c>
      <c r="F825" s="252">
        <v>35289</v>
      </c>
      <c r="G825" s="252" t="s">
        <v>804</v>
      </c>
      <c r="H825" s="252" t="s">
        <v>834</v>
      </c>
      <c r="I825" s="252" t="s">
        <v>81</v>
      </c>
      <c r="J825" s="252" t="s">
        <v>2290</v>
      </c>
      <c r="K825" s="252">
        <v>2014</v>
      </c>
      <c r="L825" s="252" t="s">
        <v>804</v>
      </c>
      <c r="M825" s="252" t="s">
        <v>804</v>
      </c>
    </row>
    <row r="826" spans="1:13">
      <c r="A826" s="252">
        <v>214362</v>
      </c>
      <c r="B826" s="252" t="s">
        <v>1960</v>
      </c>
      <c r="C826" s="252" t="s">
        <v>102</v>
      </c>
      <c r="D826" s="252" t="s">
        <v>404</v>
      </c>
      <c r="E826" s="252" t="s">
        <v>832</v>
      </c>
      <c r="F826" s="252">
        <v>35091</v>
      </c>
      <c r="G826" s="252" t="s">
        <v>804</v>
      </c>
      <c r="H826" s="252" t="s">
        <v>2284</v>
      </c>
      <c r="I826" s="252" t="s">
        <v>81</v>
      </c>
      <c r="J826" s="252" t="s">
        <v>2290</v>
      </c>
      <c r="K826" s="252">
        <v>2014</v>
      </c>
      <c r="L826" s="252" t="s">
        <v>2291</v>
      </c>
      <c r="M826" s="252" t="s">
        <v>783</v>
      </c>
    </row>
    <row r="827" spans="1:13">
      <c r="A827" s="252">
        <v>215334</v>
      </c>
      <c r="B827" s="252" t="s">
        <v>1763</v>
      </c>
      <c r="C827" s="252" t="s">
        <v>114</v>
      </c>
      <c r="D827" s="252" t="s">
        <v>404</v>
      </c>
      <c r="E827" s="252" t="s">
        <v>832</v>
      </c>
      <c r="F827" s="252">
        <v>33194</v>
      </c>
      <c r="G827" s="252" t="s">
        <v>2232</v>
      </c>
      <c r="H827" s="252" t="s">
        <v>834</v>
      </c>
      <c r="I827" s="252" t="s">
        <v>182</v>
      </c>
      <c r="J827" s="252" t="s">
        <v>2290</v>
      </c>
      <c r="K827" s="252">
        <v>2009</v>
      </c>
      <c r="L827" s="252" t="s">
        <v>818</v>
      </c>
      <c r="M827" s="252" t="s">
        <v>818</v>
      </c>
    </row>
    <row r="828" spans="1:13">
      <c r="A828" s="252">
        <v>215335</v>
      </c>
      <c r="B828" s="252" t="s">
        <v>1771</v>
      </c>
      <c r="C828" s="252" t="s">
        <v>671</v>
      </c>
      <c r="D828" s="252" t="s">
        <v>401</v>
      </c>
      <c r="E828" s="252" t="s">
        <v>832</v>
      </c>
      <c r="F828" s="252">
        <v>32514</v>
      </c>
      <c r="G828" s="252" t="s">
        <v>2235</v>
      </c>
      <c r="H828" s="252" t="s">
        <v>834</v>
      </c>
      <c r="I828" s="252" t="s">
        <v>182</v>
      </c>
      <c r="J828" s="252" t="s">
        <v>2290</v>
      </c>
      <c r="K828" s="252">
        <v>2016</v>
      </c>
      <c r="L828" s="252" t="s">
        <v>826</v>
      </c>
      <c r="M828" s="252" t="s">
        <v>826</v>
      </c>
    </row>
    <row r="829" spans="1:13">
      <c r="A829" s="252">
        <v>215190</v>
      </c>
      <c r="B829" s="252" t="s">
        <v>1800</v>
      </c>
      <c r="C829" s="252" t="s">
        <v>95</v>
      </c>
      <c r="D829" s="252" t="s">
        <v>408</v>
      </c>
      <c r="E829" s="252" t="s">
        <v>833</v>
      </c>
      <c r="F829" s="252">
        <v>34774</v>
      </c>
      <c r="G829" s="252" t="s">
        <v>2042</v>
      </c>
      <c r="H829" s="252" t="s">
        <v>834</v>
      </c>
      <c r="I829" s="252" t="s">
        <v>182</v>
      </c>
      <c r="J829" s="252" t="s">
        <v>2290</v>
      </c>
      <c r="K829" s="252">
        <v>2013</v>
      </c>
      <c r="L829" s="252" t="s">
        <v>826</v>
      </c>
      <c r="M829" s="252" t="s">
        <v>826</v>
      </c>
    </row>
    <row r="830" spans="1:13">
      <c r="A830" s="252">
        <v>214369</v>
      </c>
      <c r="B830" s="252" t="s">
        <v>1403</v>
      </c>
      <c r="C830" s="252" t="s">
        <v>225</v>
      </c>
      <c r="D830" s="252" t="s">
        <v>554</v>
      </c>
      <c r="E830" s="252" t="s">
        <v>833</v>
      </c>
      <c r="F830" s="252">
        <v>33970</v>
      </c>
      <c r="G830" s="252" t="s">
        <v>2120</v>
      </c>
      <c r="H830" s="252" t="s">
        <v>834</v>
      </c>
      <c r="I830" s="252" t="s">
        <v>81</v>
      </c>
      <c r="J830" s="252" t="s">
        <v>805</v>
      </c>
      <c r="K830" s="252">
        <v>2010</v>
      </c>
      <c r="L830" s="252" t="s">
        <v>804</v>
      </c>
      <c r="M830" s="252" t="s">
        <v>806</v>
      </c>
    </row>
    <row r="831" spans="1:13">
      <c r="A831" s="252">
        <v>214646</v>
      </c>
      <c r="B831" s="252" t="s">
        <v>1576</v>
      </c>
      <c r="C831" s="252" t="s">
        <v>86</v>
      </c>
      <c r="D831" s="252" t="s">
        <v>690</v>
      </c>
      <c r="E831" s="252" t="s">
        <v>833</v>
      </c>
      <c r="F831" s="252">
        <v>31173</v>
      </c>
      <c r="G831" s="252" t="s">
        <v>816</v>
      </c>
      <c r="H831" s="252" t="s">
        <v>834</v>
      </c>
      <c r="I831" s="252" t="s">
        <v>182</v>
      </c>
      <c r="J831" s="252" t="s">
        <v>2290</v>
      </c>
      <c r="K831" s="252">
        <v>2003</v>
      </c>
      <c r="L831" s="252" t="s">
        <v>816</v>
      </c>
      <c r="M831" s="252" t="s">
        <v>816</v>
      </c>
    </row>
    <row r="832" spans="1:13">
      <c r="A832" s="252">
        <v>215338</v>
      </c>
      <c r="B832" s="252" t="s">
        <v>1182</v>
      </c>
      <c r="C832" s="252" t="s">
        <v>220</v>
      </c>
      <c r="D832" s="252" t="s">
        <v>481</v>
      </c>
      <c r="E832" s="252" t="s">
        <v>833</v>
      </c>
      <c r="F832" s="252">
        <v>33972</v>
      </c>
      <c r="G832" s="252" t="s">
        <v>804</v>
      </c>
      <c r="H832" s="252" t="s">
        <v>834</v>
      </c>
      <c r="I832" s="252" t="s">
        <v>182</v>
      </c>
      <c r="J832" s="252" t="s">
        <v>2290</v>
      </c>
      <c r="K832" s="252">
        <v>2011</v>
      </c>
      <c r="L832" s="252" t="s">
        <v>804</v>
      </c>
      <c r="M832" s="252" t="s">
        <v>804</v>
      </c>
    </row>
    <row r="833" spans="1:13">
      <c r="A833" s="252">
        <v>215339</v>
      </c>
      <c r="B833" s="252" t="s">
        <v>1490</v>
      </c>
      <c r="C833" s="252" t="s">
        <v>127</v>
      </c>
      <c r="D833" s="252" t="s">
        <v>570</v>
      </c>
      <c r="E833" s="252" t="s">
        <v>832</v>
      </c>
      <c r="F833" s="252">
        <v>35893</v>
      </c>
      <c r="G833" s="252" t="s">
        <v>804</v>
      </c>
      <c r="H833" s="252" t="s">
        <v>834</v>
      </c>
      <c r="I833" s="252" t="s">
        <v>182</v>
      </c>
      <c r="J833" s="252" t="s">
        <v>2290</v>
      </c>
      <c r="K833" s="252">
        <v>2016</v>
      </c>
      <c r="L833" s="252" t="s">
        <v>804</v>
      </c>
      <c r="M833" s="252" t="s">
        <v>815</v>
      </c>
    </row>
    <row r="834" spans="1:13">
      <c r="A834" s="252">
        <v>214373</v>
      </c>
      <c r="B834" s="252" t="s">
        <v>901</v>
      </c>
      <c r="C834" s="252" t="s">
        <v>437</v>
      </c>
      <c r="D834" s="252" t="s">
        <v>459</v>
      </c>
      <c r="E834" s="252" t="s">
        <v>833</v>
      </c>
      <c r="F834" s="252">
        <v>35594</v>
      </c>
      <c r="G834" s="252" t="s">
        <v>804</v>
      </c>
      <c r="H834" s="252" t="s">
        <v>834</v>
      </c>
      <c r="I834" s="252" t="s">
        <v>81</v>
      </c>
      <c r="J834" s="252" t="s">
        <v>805</v>
      </c>
      <c r="K834" s="252">
        <v>2017</v>
      </c>
      <c r="L834" s="252" t="s">
        <v>804</v>
      </c>
      <c r="M834" s="252" t="s">
        <v>804</v>
      </c>
    </row>
    <row r="835" spans="1:13">
      <c r="A835" s="252">
        <v>211973</v>
      </c>
      <c r="B835" s="252" t="s">
        <v>1260</v>
      </c>
      <c r="C835" s="252" t="s">
        <v>287</v>
      </c>
      <c r="D835" s="252" t="s">
        <v>1261</v>
      </c>
      <c r="E835" s="252" t="s">
        <v>833</v>
      </c>
      <c r="F835" s="252">
        <v>35070</v>
      </c>
      <c r="G835" s="252" t="s">
        <v>2063</v>
      </c>
      <c r="H835" s="252" t="s">
        <v>834</v>
      </c>
      <c r="I835" s="252" t="s">
        <v>81</v>
      </c>
      <c r="J835" s="252" t="s">
        <v>2290</v>
      </c>
      <c r="K835" s="252">
        <v>2015</v>
      </c>
      <c r="L835" s="252" t="s">
        <v>806</v>
      </c>
      <c r="M835" s="252" t="s">
        <v>806</v>
      </c>
    </row>
    <row r="836" spans="1:13">
      <c r="A836" s="252">
        <v>214376</v>
      </c>
      <c r="B836" s="252" t="s">
        <v>1658</v>
      </c>
      <c r="C836" s="252" t="s">
        <v>218</v>
      </c>
      <c r="D836" s="252" t="s">
        <v>1659</v>
      </c>
      <c r="E836" s="252" t="s">
        <v>833</v>
      </c>
      <c r="F836" s="252">
        <v>35440</v>
      </c>
      <c r="G836" s="252" t="s">
        <v>2152</v>
      </c>
      <c r="H836" s="252" t="s">
        <v>834</v>
      </c>
      <c r="I836" s="252" t="s">
        <v>81</v>
      </c>
      <c r="J836" s="252" t="s">
        <v>2290</v>
      </c>
      <c r="K836" s="252">
        <v>2014</v>
      </c>
      <c r="L836" s="252" t="s">
        <v>2196</v>
      </c>
      <c r="M836" s="252" t="s">
        <v>829</v>
      </c>
    </row>
    <row r="837" spans="1:13">
      <c r="A837" s="252">
        <v>214377</v>
      </c>
      <c r="B837" s="252" t="s">
        <v>1466</v>
      </c>
      <c r="C837" s="252" t="s">
        <v>290</v>
      </c>
      <c r="D837" s="252" t="s">
        <v>420</v>
      </c>
      <c r="E837" s="252" t="s">
        <v>833</v>
      </c>
      <c r="F837" s="252">
        <v>34703</v>
      </c>
      <c r="G837" s="252" t="s">
        <v>804</v>
      </c>
      <c r="H837" s="252" t="s">
        <v>834</v>
      </c>
      <c r="I837" s="252" t="s">
        <v>81</v>
      </c>
      <c r="J837" s="252" t="s">
        <v>2290</v>
      </c>
      <c r="K837" s="252">
        <v>2012</v>
      </c>
      <c r="L837" s="252" t="s">
        <v>804</v>
      </c>
      <c r="M837" s="252" t="s">
        <v>814</v>
      </c>
    </row>
    <row r="838" spans="1:13">
      <c r="A838" s="252">
        <v>212931</v>
      </c>
      <c r="B838" s="252" t="s">
        <v>1269</v>
      </c>
      <c r="C838" s="252" t="s">
        <v>616</v>
      </c>
      <c r="D838" s="252" t="s">
        <v>474</v>
      </c>
      <c r="E838" s="252" t="s">
        <v>833</v>
      </c>
      <c r="F838" s="252">
        <v>35095</v>
      </c>
      <c r="G838" s="252" t="s">
        <v>2065</v>
      </c>
      <c r="H838" s="252" t="s">
        <v>834</v>
      </c>
      <c r="I838" s="252" t="s">
        <v>182</v>
      </c>
      <c r="J838" s="252" t="s">
        <v>2290</v>
      </c>
      <c r="L838" s="252" t="s">
        <v>806</v>
      </c>
      <c r="M838" s="252" t="s">
        <v>806</v>
      </c>
    </row>
    <row r="839" spans="1:13">
      <c r="A839" s="252">
        <v>209706</v>
      </c>
      <c r="B839" s="252" t="s">
        <v>473</v>
      </c>
      <c r="C839" s="252" t="s">
        <v>130</v>
      </c>
      <c r="D839" s="252" t="s">
        <v>474</v>
      </c>
      <c r="E839" s="252" t="s">
        <v>833</v>
      </c>
      <c r="F839" s="252">
        <v>30416</v>
      </c>
      <c r="G839" s="252" t="s">
        <v>2230</v>
      </c>
      <c r="H839" s="252" t="s">
        <v>834</v>
      </c>
      <c r="I839" s="252" t="s">
        <v>182</v>
      </c>
      <c r="J839" s="252" t="s">
        <v>2290</v>
      </c>
      <c r="K839" s="252">
        <v>2001</v>
      </c>
      <c r="L839" s="252" t="s">
        <v>818</v>
      </c>
      <c r="M839" s="252" t="s">
        <v>818</v>
      </c>
    </row>
    <row r="840" spans="1:13">
      <c r="A840" s="252">
        <v>209260</v>
      </c>
      <c r="B840" s="252" t="s">
        <v>1512</v>
      </c>
      <c r="C840" s="252" t="s">
        <v>206</v>
      </c>
      <c r="D840" s="252" t="s">
        <v>604</v>
      </c>
      <c r="E840" s="252" t="s">
        <v>833</v>
      </c>
      <c r="F840" s="252">
        <v>27566</v>
      </c>
      <c r="G840" s="252" t="s">
        <v>2144</v>
      </c>
      <c r="H840" s="252" t="s">
        <v>834</v>
      </c>
      <c r="I840" s="252" t="s">
        <v>81</v>
      </c>
      <c r="J840" s="252" t="s">
        <v>2290</v>
      </c>
      <c r="K840" s="252">
        <v>2017</v>
      </c>
      <c r="L840" s="252" t="s">
        <v>804</v>
      </c>
      <c r="M840" s="252" t="s">
        <v>815</v>
      </c>
    </row>
    <row r="841" spans="1:13">
      <c r="A841" s="252">
        <v>211324</v>
      </c>
      <c r="B841" s="252" t="s">
        <v>1964</v>
      </c>
      <c r="C841" s="252" t="s">
        <v>347</v>
      </c>
      <c r="D841" s="252" t="s">
        <v>524</v>
      </c>
      <c r="E841" s="252" t="s">
        <v>833</v>
      </c>
      <c r="F841" s="252">
        <v>34800</v>
      </c>
      <c r="G841" s="252" t="s">
        <v>2276</v>
      </c>
      <c r="H841" s="252" t="s">
        <v>2284</v>
      </c>
      <c r="I841" s="252" t="s">
        <v>81</v>
      </c>
      <c r="J841" s="252" t="s">
        <v>2290</v>
      </c>
      <c r="K841" s="252">
        <v>2014</v>
      </c>
      <c r="L841" s="252" t="s">
        <v>806</v>
      </c>
      <c r="M841" s="252" t="s">
        <v>783</v>
      </c>
    </row>
    <row r="842" spans="1:13">
      <c r="A842" s="252">
        <v>212934</v>
      </c>
      <c r="B842" s="252" t="s">
        <v>1057</v>
      </c>
      <c r="C842" s="252" t="s">
        <v>1058</v>
      </c>
      <c r="D842" s="252" t="s">
        <v>605</v>
      </c>
      <c r="E842" s="252" t="s">
        <v>833</v>
      </c>
      <c r="F842" s="252">
        <v>34538</v>
      </c>
      <c r="G842" s="252" t="s">
        <v>804</v>
      </c>
      <c r="H842" s="252" t="s">
        <v>834</v>
      </c>
      <c r="I842" s="252" t="s">
        <v>182</v>
      </c>
      <c r="J842" s="252" t="s">
        <v>805</v>
      </c>
      <c r="K842" s="252" t="s">
        <v>2299</v>
      </c>
      <c r="L842" s="252" t="s">
        <v>804</v>
      </c>
      <c r="M842" s="252" t="s">
        <v>804</v>
      </c>
    </row>
    <row r="843" spans="1:13">
      <c r="A843" s="252">
        <v>214384</v>
      </c>
      <c r="B843" s="252" t="s">
        <v>1258</v>
      </c>
      <c r="C843" s="252" t="s">
        <v>109</v>
      </c>
      <c r="D843" s="252" t="s">
        <v>390</v>
      </c>
      <c r="E843" s="252" t="s">
        <v>833</v>
      </c>
      <c r="F843" s="252">
        <v>35958</v>
      </c>
      <c r="G843" s="252" t="s">
        <v>804</v>
      </c>
      <c r="H843" s="252" t="s">
        <v>834</v>
      </c>
      <c r="I843" s="252" t="s">
        <v>81</v>
      </c>
      <c r="J843" s="252" t="s">
        <v>2290</v>
      </c>
      <c r="K843" s="252">
        <v>2016</v>
      </c>
      <c r="L843" s="252" t="s">
        <v>806</v>
      </c>
      <c r="M843" s="252" t="s">
        <v>806</v>
      </c>
    </row>
    <row r="844" spans="1:13">
      <c r="A844" s="252">
        <v>215347</v>
      </c>
      <c r="B844" s="252" t="s">
        <v>1496</v>
      </c>
      <c r="C844" s="252" t="s">
        <v>183</v>
      </c>
      <c r="D844" s="252" t="s">
        <v>411</v>
      </c>
      <c r="E844" s="252" t="s">
        <v>833</v>
      </c>
      <c r="F844" s="252">
        <v>33883</v>
      </c>
      <c r="G844" s="252" t="s">
        <v>2139</v>
      </c>
      <c r="H844" s="252" t="s">
        <v>834</v>
      </c>
      <c r="I844" s="252" t="s">
        <v>182</v>
      </c>
      <c r="J844" s="252" t="s">
        <v>805</v>
      </c>
      <c r="K844" s="252">
        <v>2011</v>
      </c>
      <c r="L844" s="252" t="s">
        <v>2136</v>
      </c>
      <c r="M844" s="252" t="s">
        <v>815</v>
      </c>
    </row>
    <row r="845" spans="1:13">
      <c r="A845" s="252">
        <v>214387</v>
      </c>
      <c r="B845" s="252" t="s">
        <v>1556</v>
      </c>
      <c r="C845" s="252" t="s">
        <v>669</v>
      </c>
      <c r="D845" s="252" t="s">
        <v>474</v>
      </c>
      <c r="E845" s="252" t="s">
        <v>833</v>
      </c>
      <c r="F845" s="252">
        <v>28044</v>
      </c>
      <c r="G845" s="252" t="s">
        <v>804</v>
      </c>
      <c r="H845" s="252" t="s">
        <v>834</v>
      </c>
      <c r="I845" s="252" t="s">
        <v>81</v>
      </c>
      <c r="J845" s="252" t="s">
        <v>2290</v>
      </c>
      <c r="K845" s="252">
        <v>2006</v>
      </c>
      <c r="L845" s="252" t="s">
        <v>2291</v>
      </c>
      <c r="M845" s="252" t="s">
        <v>815</v>
      </c>
    </row>
    <row r="846" spans="1:13">
      <c r="A846" s="252">
        <v>212937</v>
      </c>
      <c r="B846" s="252" t="s">
        <v>1545</v>
      </c>
      <c r="C846" s="252" t="s">
        <v>643</v>
      </c>
      <c r="D846" s="252" t="s">
        <v>403</v>
      </c>
      <c r="E846" s="252" t="s">
        <v>833</v>
      </c>
      <c r="F846" s="252">
        <v>35065</v>
      </c>
      <c r="G846" s="252" t="s">
        <v>2159</v>
      </c>
      <c r="H846" s="252" t="s">
        <v>834</v>
      </c>
      <c r="I846" s="252" t="s">
        <v>81</v>
      </c>
      <c r="J846" s="252" t="s">
        <v>2290</v>
      </c>
      <c r="K846" s="252">
        <v>2013</v>
      </c>
      <c r="L846" s="252" t="s">
        <v>815</v>
      </c>
      <c r="M846" s="252" t="s">
        <v>815</v>
      </c>
    </row>
    <row r="847" spans="1:13">
      <c r="A847" s="252">
        <v>214388</v>
      </c>
      <c r="B847" s="252" t="s">
        <v>958</v>
      </c>
      <c r="C847" s="252" t="s">
        <v>197</v>
      </c>
      <c r="D847" s="252" t="s">
        <v>411</v>
      </c>
      <c r="E847" s="252" t="s">
        <v>833</v>
      </c>
      <c r="F847" s="252">
        <v>35058</v>
      </c>
      <c r="G847" s="252" t="s">
        <v>804</v>
      </c>
      <c r="H847" s="252" t="s">
        <v>834</v>
      </c>
      <c r="I847" s="252" t="s">
        <v>81</v>
      </c>
      <c r="J847" s="252" t="s">
        <v>2290</v>
      </c>
      <c r="K847" s="252">
        <v>2014</v>
      </c>
      <c r="L847" s="252" t="s">
        <v>806</v>
      </c>
      <c r="M847" s="252" t="s">
        <v>804</v>
      </c>
    </row>
    <row r="848" spans="1:13">
      <c r="A848" s="252">
        <v>212938</v>
      </c>
      <c r="B848" s="252" t="s">
        <v>1908</v>
      </c>
      <c r="C848" s="252" t="s">
        <v>199</v>
      </c>
      <c r="D848" s="252" t="s">
        <v>424</v>
      </c>
      <c r="E848" s="252" t="s">
        <v>833</v>
      </c>
      <c r="F848" s="252">
        <v>32151</v>
      </c>
      <c r="G848" s="252" t="s">
        <v>804</v>
      </c>
      <c r="H848" s="252" t="s">
        <v>834</v>
      </c>
      <c r="I848" s="252" t="s">
        <v>81</v>
      </c>
      <c r="J848" s="252" t="s">
        <v>2290</v>
      </c>
      <c r="K848" s="252">
        <v>2006</v>
      </c>
      <c r="L848" s="252" t="s">
        <v>824</v>
      </c>
      <c r="M848" s="252" t="s">
        <v>824</v>
      </c>
    </row>
    <row r="849" spans="1:13">
      <c r="A849" s="252">
        <v>210645</v>
      </c>
      <c r="B849" s="252" t="s">
        <v>1379</v>
      </c>
      <c r="C849" s="252" t="s">
        <v>1380</v>
      </c>
      <c r="D849" s="252" t="s">
        <v>639</v>
      </c>
      <c r="E849" s="252" t="s">
        <v>833</v>
      </c>
      <c r="F849" s="252">
        <v>32864</v>
      </c>
      <c r="G849" s="252" t="s">
        <v>2109</v>
      </c>
      <c r="H849" s="252" t="s">
        <v>834</v>
      </c>
      <c r="I849" s="252" t="s">
        <v>81</v>
      </c>
      <c r="M849" s="252" t="s">
        <v>806</v>
      </c>
    </row>
    <row r="850" spans="1:13">
      <c r="A850" s="252">
        <v>215350</v>
      </c>
      <c r="B850" s="252" t="s">
        <v>1711</v>
      </c>
      <c r="C850" s="252" t="s">
        <v>1712</v>
      </c>
      <c r="D850" s="252" t="s">
        <v>1713</v>
      </c>
      <c r="E850" s="252" t="s">
        <v>833</v>
      </c>
      <c r="F850" s="252">
        <v>34335</v>
      </c>
      <c r="G850" s="252" t="s">
        <v>2211</v>
      </c>
      <c r="H850" s="252" t="s">
        <v>834</v>
      </c>
      <c r="I850" s="252" t="s">
        <v>182</v>
      </c>
      <c r="J850" s="252" t="s">
        <v>2290</v>
      </c>
      <c r="K850" s="252">
        <v>2011</v>
      </c>
      <c r="L850" s="252" t="s">
        <v>2324</v>
      </c>
      <c r="M850" s="252" t="s">
        <v>818</v>
      </c>
    </row>
    <row r="851" spans="1:13">
      <c r="A851" s="252">
        <v>214392</v>
      </c>
      <c r="B851" s="252" t="s">
        <v>1984</v>
      </c>
      <c r="C851" s="252" t="s">
        <v>84</v>
      </c>
      <c r="D851" s="252" t="s">
        <v>558</v>
      </c>
      <c r="E851" s="252" t="s">
        <v>833</v>
      </c>
      <c r="F851" s="252">
        <v>35654</v>
      </c>
      <c r="G851" s="252" t="s">
        <v>2282</v>
      </c>
      <c r="H851" s="252" t="s">
        <v>2284</v>
      </c>
      <c r="I851" s="252" t="s">
        <v>81</v>
      </c>
      <c r="J851" s="252" t="s">
        <v>2290</v>
      </c>
      <c r="K851" s="252">
        <v>2015</v>
      </c>
      <c r="L851" s="252" t="s">
        <v>2291</v>
      </c>
      <c r="M851" s="252" t="s">
        <v>783</v>
      </c>
    </row>
    <row r="852" spans="1:13">
      <c r="A852" s="252">
        <v>215351</v>
      </c>
      <c r="B852" s="252" t="s">
        <v>1534</v>
      </c>
      <c r="C852" s="252" t="s">
        <v>129</v>
      </c>
      <c r="D852" s="252" t="s">
        <v>411</v>
      </c>
      <c r="E852" s="252" t="s">
        <v>833</v>
      </c>
      <c r="F852" s="252">
        <v>30715</v>
      </c>
      <c r="G852" s="252" t="s">
        <v>804</v>
      </c>
      <c r="H852" s="252" t="s">
        <v>834</v>
      </c>
      <c r="I852" s="252" t="s">
        <v>182</v>
      </c>
      <c r="J852" s="252" t="s">
        <v>805</v>
      </c>
      <c r="K852" s="252">
        <v>2003</v>
      </c>
      <c r="L852" s="252" t="s">
        <v>804</v>
      </c>
      <c r="M852" s="252" t="s">
        <v>815</v>
      </c>
    </row>
    <row r="853" spans="1:13">
      <c r="A853" s="252">
        <v>215353</v>
      </c>
      <c r="B853" s="252" t="s">
        <v>1893</v>
      </c>
      <c r="C853" s="252" t="s">
        <v>159</v>
      </c>
      <c r="D853" s="252" t="s">
        <v>430</v>
      </c>
      <c r="E853" s="252" t="s">
        <v>833</v>
      </c>
      <c r="F853" s="252">
        <v>29724</v>
      </c>
      <c r="G853" s="252" t="s">
        <v>2156</v>
      </c>
      <c r="H853" s="252" t="s">
        <v>834</v>
      </c>
      <c r="I853" s="252" t="s">
        <v>182</v>
      </c>
      <c r="J853" s="252" t="s">
        <v>2290</v>
      </c>
      <c r="K853" s="252">
        <v>2014</v>
      </c>
      <c r="L853" s="252" t="s">
        <v>824</v>
      </c>
      <c r="M853" s="252" t="s">
        <v>824</v>
      </c>
    </row>
    <row r="854" spans="1:13">
      <c r="A854" s="252">
        <v>214397</v>
      </c>
      <c r="B854" s="252" t="s">
        <v>908</v>
      </c>
      <c r="C854" s="252" t="s">
        <v>199</v>
      </c>
      <c r="D854" s="252" t="s">
        <v>499</v>
      </c>
      <c r="E854" s="252" t="s">
        <v>833</v>
      </c>
      <c r="F854" s="252">
        <v>35984</v>
      </c>
      <c r="G854" s="252" t="s">
        <v>804</v>
      </c>
      <c r="H854" s="252" t="s">
        <v>834</v>
      </c>
      <c r="I854" s="252" t="s">
        <v>182</v>
      </c>
      <c r="J854" s="252" t="s">
        <v>805</v>
      </c>
      <c r="K854" s="252">
        <v>2017</v>
      </c>
      <c r="L854" s="252" t="s">
        <v>816</v>
      </c>
      <c r="M854" s="252" t="s">
        <v>804</v>
      </c>
    </row>
    <row r="855" spans="1:13">
      <c r="A855" s="252">
        <v>212946</v>
      </c>
      <c r="B855" s="252" t="s">
        <v>956</v>
      </c>
      <c r="C855" s="252" t="s">
        <v>165</v>
      </c>
      <c r="D855" s="252" t="s">
        <v>438</v>
      </c>
      <c r="E855" s="252" t="s">
        <v>833</v>
      </c>
      <c r="F855" s="252">
        <v>26533</v>
      </c>
      <c r="G855" s="252" t="s">
        <v>804</v>
      </c>
      <c r="H855" s="252" t="s">
        <v>834</v>
      </c>
      <c r="I855" s="252" t="s">
        <v>81</v>
      </c>
      <c r="J855" s="252" t="s">
        <v>2290</v>
      </c>
      <c r="K855" s="252">
        <v>1990</v>
      </c>
      <c r="L855" s="252" t="s">
        <v>804</v>
      </c>
      <c r="M855" s="252" t="s">
        <v>804</v>
      </c>
    </row>
    <row r="856" spans="1:13">
      <c r="A856" s="252">
        <v>214398</v>
      </c>
      <c r="B856" s="252" t="s">
        <v>1019</v>
      </c>
      <c r="C856" s="252" t="s">
        <v>86</v>
      </c>
      <c r="D856" s="252" t="s">
        <v>686</v>
      </c>
      <c r="E856" s="252" t="s">
        <v>833</v>
      </c>
      <c r="F856" s="252">
        <v>36372</v>
      </c>
      <c r="G856" s="252" t="s">
        <v>804</v>
      </c>
      <c r="H856" s="252" t="s">
        <v>834</v>
      </c>
      <c r="I856" s="252" t="s">
        <v>182</v>
      </c>
      <c r="J856" s="252" t="s">
        <v>805</v>
      </c>
      <c r="K856" s="252">
        <v>2017</v>
      </c>
      <c r="L856" s="252" t="s">
        <v>804</v>
      </c>
      <c r="M856" s="252" t="s">
        <v>804</v>
      </c>
    </row>
    <row r="857" spans="1:13">
      <c r="A857" s="252">
        <v>215354</v>
      </c>
      <c r="B857" s="252" t="s">
        <v>1623</v>
      </c>
      <c r="C857" s="252" t="s">
        <v>170</v>
      </c>
      <c r="D857" s="252" t="s">
        <v>1624</v>
      </c>
      <c r="E857" s="252" t="s">
        <v>833</v>
      </c>
      <c r="F857" s="252">
        <v>36074</v>
      </c>
      <c r="G857" s="252" t="s">
        <v>804</v>
      </c>
      <c r="H857" s="252" t="s">
        <v>834</v>
      </c>
      <c r="I857" s="252" t="s">
        <v>182</v>
      </c>
      <c r="J857" s="252" t="s">
        <v>805</v>
      </c>
      <c r="K857" s="252">
        <v>2016</v>
      </c>
      <c r="L857" s="252" t="s">
        <v>2296</v>
      </c>
      <c r="M857" s="252" t="s">
        <v>816</v>
      </c>
    </row>
    <row r="858" spans="1:13">
      <c r="A858" s="252">
        <v>215518</v>
      </c>
      <c r="B858" s="252" t="s">
        <v>1836</v>
      </c>
      <c r="C858" s="252" t="s">
        <v>227</v>
      </c>
      <c r="D858" s="252" t="s">
        <v>447</v>
      </c>
      <c r="E858" s="252" t="s">
        <v>832</v>
      </c>
      <c r="F858" s="252">
        <v>30961</v>
      </c>
      <c r="G858" s="252" t="s">
        <v>829</v>
      </c>
      <c r="H858" s="252" t="s">
        <v>834</v>
      </c>
      <c r="I858" s="252" t="s">
        <v>182</v>
      </c>
      <c r="J858" s="252" t="s">
        <v>2290</v>
      </c>
      <c r="K858" s="252">
        <v>2013</v>
      </c>
      <c r="L858" s="252" t="s">
        <v>829</v>
      </c>
      <c r="M858" s="252" t="s">
        <v>823</v>
      </c>
    </row>
    <row r="859" spans="1:13">
      <c r="A859" s="252">
        <v>214400</v>
      </c>
      <c r="B859" s="252" t="s">
        <v>1860</v>
      </c>
      <c r="C859" s="252" t="s">
        <v>113</v>
      </c>
      <c r="D859" s="252" t="s">
        <v>327</v>
      </c>
      <c r="E859" s="252" t="s">
        <v>833</v>
      </c>
      <c r="F859" s="252">
        <v>36296</v>
      </c>
      <c r="G859" s="252" t="s">
        <v>823</v>
      </c>
      <c r="H859" s="252" t="s">
        <v>834</v>
      </c>
      <c r="I859" s="252" t="s">
        <v>81</v>
      </c>
      <c r="J859" s="252" t="s">
        <v>2290</v>
      </c>
      <c r="K859" s="252">
        <v>2017</v>
      </c>
      <c r="L859" s="252" t="s">
        <v>823</v>
      </c>
      <c r="M859" s="252" t="s">
        <v>823</v>
      </c>
    </row>
    <row r="860" spans="1:13">
      <c r="A860" s="252">
        <v>209122</v>
      </c>
      <c r="B860" s="252" t="s">
        <v>1574</v>
      </c>
      <c r="C860" s="252" t="s">
        <v>309</v>
      </c>
      <c r="D860" s="252" t="s">
        <v>335</v>
      </c>
      <c r="E860" s="252" t="s">
        <v>832</v>
      </c>
      <c r="F860" s="252">
        <v>30336</v>
      </c>
      <c r="G860" s="252" t="s">
        <v>2016</v>
      </c>
      <c r="H860" s="252" t="s">
        <v>834</v>
      </c>
      <c r="I860" s="252" t="s">
        <v>81</v>
      </c>
      <c r="J860" s="252" t="s">
        <v>2290</v>
      </c>
      <c r="K860" s="252" t="s">
        <v>2298</v>
      </c>
      <c r="L860" s="252" t="s">
        <v>2293</v>
      </c>
      <c r="M860" s="252" t="s">
        <v>816</v>
      </c>
    </row>
    <row r="861" spans="1:13">
      <c r="A861" s="252">
        <v>214401</v>
      </c>
      <c r="B861" s="252" t="s">
        <v>1785</v>
      </c>
      <c r="C861" s="252" t="s">
        <v>105</v>
      </c>
      <c r="D861" s="252" t="s">
        <v>411</v>
      </c>
      <c r="E861" s="252" t="s">
        <v>833</v>
      </c>
      <c r="F861" s="252">
        <v>32951</v>
      </c>
      <c r="G861" s="252" t="s">
        <v>2241</v>
      </c>
      <c r="H861" s="252" t="s">
        <v>834</v>
      </c>
      <c r="I861" s="252" t="s">
        <v>182</v>
      </c>
      <c r="J861" s="252" t="s">
        <v>2290</v>
      </c>
      <c r="K861" s="252">
        <v>2008</v>
      </c>
      <c r="L861" s="252" t="s">
        <v>826</v>
      </c>
      <c r="M861" s="252" t="s">
        <v>826</v>
      </c>
    </row>
    <row r="862" spans="1:13">
      <c r="A862" s="252">
        <v>212953</v>
      </c>
      <c r="B862" s="252" t="s">
        <v>1567</v>
      </c>
      <c r="C862" s="252" t="s">
        <v>144</v>
      </c>
      <c r="D862" s="252" t="s">
        <v>722</v>
      </c>
      <c r="E862" s="252" t="s">
        <v>833</v>
      </c>
      <c r="F862" s="252">
        <v>30225</v>
      </c>
      <c r="G862" s="252" t="s">
        <v>818</v>
      </c>
      <c r="H862" s="252" t="s">
        <v>834</v>
      </c>
      <c r="I862" s="252" t="s">
        <v>81</v>
      </c>
      <c r="J862" s="252" t="s">
        <v>805</v>
      </c>
      <c r="L862" s="252" t="s">
        <v>804</v>
      </c>
      <c r="M862" s="252" t="s">
        <v>816</v>
      </c>
    </row>
    <row r="863" spans="1:13">
      <c r="A863" s="252">
        <v>212956</v>
      </c>
      <c r="B863" s="252" t="s">
        <v>1703</v>
      </c>
      <c r="C863" s="252" t="s">
        <v>716</v>
      </c>
      <c r="D863" s="252" t="s">
        <v>1704</v>
      </c>
      <c r="E863" s="252" t="s">
        <v>833</v>
      </c>
      <c r="F863" s="252">
        <v>24990</v>
      </c>
      <c r="G863" s="252" t="s">
        <v>818</v>
      </c>
      <c r="H863" s="252" t="s">
        <v>834</v>
      </c>
      <c r="I863" s="252" t="s">
        <v>81</v>
      </c>
      <c r="J863" s="252" t="s">
        <v>805</v>
      </c>
      <c r="K863" s="252" t="s">
        <v>783</v>
      </c>
      <c r="M863" s="252" t="s">
        <v>818</v>
      </c>
    </row>
    <row r="864" spans="1:13">
      <c r="A864" s="252">
        <v>211984</v>
      </c>
      <c r="B864" s="252" t="s">
        <v>1148</v>
      </c>
      <c r="C864" s="252" t="s">
        <v>101</v>
      </c>
      <c r="D864" s="252" t="s">
        <v>439</v>
      </c>
      <c r="E864" s="252" t="s">
        <v>833</v>
      </c>
      <c r="F864" s="252">
        <v>33730</v>
      </c>
      <c r="G864" s="252" t="s">
        <v>804</v>
      </c>
      <c r="H864" s="252" t="s">
        <v>834</v>
      </c>
      <c r="I864" s="252" t="s">
        <v>81</v>
      </c>
      <c r="J864" s="252" t="s">
        <v>805</v>
      </c>
      <c r="K864" s="252" t="s">
        <v>2311</v>
      </c>
      <c r="L864" s="252" t="s">
        <v>804</v>
      </c>
      <c r="M864" s="252" t="s">
        <v>804</v>
      </c>
    </row>
    <row r="865" spans="1:13">
      <c r="A865" s="252">
        <v>215360</v>
      </c>
      <c r="B865" s="252" t="s">
        <v>1695</v>
      </c>
      <c r="C865" s="252" t="s">
        <v>88</v>
      </c>
      <c r="D865" s="252" t="s">
        <v>900</v>
      </c>
      <c r="E865" s="252" t="s">
        <v>833</v>
      </c>
      <c r="F865" s="252">
        <v>34658</v>
      </c>
      <c r="G865" s="252" t="s">
        <v>2009</v>
      </c>
      <c r="H865" s="252" t="s">
        <v>834</v>
      </c>
      <c r="I865" s="252" t="s">
        <v>182</v>
      </c>
      <c r="J865" s="252" t="s">
        <v>805</v>
      </c>
      <c r="K865" s="252">
        <v>2014</v>
      </c>
      <c r="L865" s="252" t="s">
        <v>830</v>
      </c>
      <c r="M865" s="252" t="s">
        <v>830</v>
      </c>
    </row>
    <row r="866" spans="1:13">
      <c r="A866" s="252">
        <v>215362</v>
      </c>
      <c r="B866" s="252" t="s">
        <v>1840</v>
      </c>
      <c r="C866" s="252" t="s">
        <v>249</v>
      </c>
      <c r="D866" s="252" t="s">
        <v>388</v>
      </c>
      <c r="E866" s="252" t="s">
        <v>833</v>
      </c>
      <c r="F866" s="252">
        <v>34456</v>
      </c>
      <c r="G866" s="252" t="s">
        <v>804</v>
      </c>
      <c r="H866" s="252" t="s">
        <v>834</v>
      </c>
      <c r="I866" s="252" t="s">
        <v>182</v>
      </c>
      <c r="J866" s="252" t="s">
        <v>2290</v>
      </c>
      <c r="K866" s="252">
        <v>2013</v>
      </c>
      <c r="L866" s="252" t="s">
        <v>823</v>
      </c>
      <c r="M866" s="252" t="s">
        <v>823</v>
      </c>
    </row>
    <row r="867" spans="1:13">
      <c r="A867" s="252">
        <v>214405</v>
      </c>
      <c r="B867" s="252" t="s">
        <v>1119</v>
      </c>
      <c r="C867" s="252" t="s">
        <v>109</v>
      </c>
      <c r="D867" s="252" t="s">
        <v>393</v>
      </c>
      <c r="E867" s="252" t="s">
        <v>833</v>
      </c>
      <c r="F867" s="252">
        <v>35461</v>
      </c>
      <c r="G867" s="252" t="s">
        <v>804</v>
      </c>
      <c r="H867" s="252" t="s">
        <v>834</v>
      </c>
      <c r="I867" s="252" t="s">
        <v>81</v>
      </c>
      <c r="J867" s="252" t="s">
        <v>2290</v>
      </c>
      <c r="K867" s="252">
        <v>2014</v>
      </c>
      <c r="L867" s="252" t="s">
        <v>806</v>
      </c>
      <c r="M867" s="252" t="s">
        <v>804</v>
      </c>
    </row>
    <row r="868" spans="1:13">
      <c r="A868" s="252">
        <v>215364</v>
      </c>
      <c r="B868" s="252" t="s">
        <v>1614</v>
      </c>
      <c r="C868" s="252" t="s">
        <v>337</v>
      </c>
      <c r="D868" s="252" t="s">
        <v>474</v>
      </c>
      <c r="E868" s="252" t="s">
        <v>833</v>
      </c>
      <c r="F868" s="252">
        <v>33421</v>
      </c>
      <c r="G868" s="252" t="s">
        <v>2177</v>
      </c>
      <c r="H868" s="252" t="s">
        <v>834</v>
      </c>
      <c r="I868" s="252" t="s">
        <v>182</v>
      </c>
      <c r="J868" s="252" t="s">
        <v>2290</v>
      </c>
      <c r="K868" s="252">
        <v>2010</v>
      </c>
      <c r="L868" s="252" t="s">
        <v>816</v>
      </c>
      <c r="M868" s="252" t="s">
        <v>816</v>
      </c>
    </row>
    <row r="869" spans="1:13">
      <c r="A869" s="252">
        <v>215365</v>
      </c>
      <c r="B869" s="252" t="s">
        <v>1363</v>
      </c>
      <c r="C869" s="252" t="s">
        <v>85</v>
      </c>
      <c r="D869" s="252" t="s">
        <v>448</v>
      </c>
      <c r="E869" s="252" t="s">
        <v>833</v>
      </c>
      <c r="F869" s="252">
        <v>36061</v>
      </c>
      <c r="G869" s="252" t="s">
        <v>2101</v>
      </c>
      <c r="H869" s="252" t="s">
        <v>834</v>
      </c>
      <c r="I869" s="252" t="s">
        <v>182</v>
      </c>
      <c r="J869" s="252" t="s">
        <v>805</v>
      </c>
      <c r="K869" s="252">
        <v>2016</v>
      </c>
      <c r="L869" s="252" t="s">
        <v>2292</v>
      </c>
      <c r="M869" s="252" t="s">
        <v>806</v>
      </c>
    </row>
    <row r="870" spans="1:13">
      <c r="A870" s="252">
        <v>214407</v>
      </c>
      <c r="B870" s="252" t="s">
        <v>1955</v>
      </c>
      <c r="C870" s="252" t="s">
        <v>210</v>
      </c>
      <c r="D870" s="252" t="s">
        <v>467</v>
      </c>
      <c r="E870" s="252" t="s">
        <v>833</v>
      </c>
      <c r="F870" s="252">
        <v>33721</v>
      </c>
      <c r="G870" s="252" t="s">
        <v>804</v>
      </c>
      <c r="H870" s="252" t="s">
        <v>2284</v>
      </c>
      <c r="I870" s="252" t="s">
        <v>182</v>
      </c>
      <c r="J870" s="252" t="s">
        <v>2290</v>
      </c>
      <c r="K870" s="252">
        <v>2010</v>
      </c>
      <c r="L870" s="252" t="s">
        <v>2292</v>
      </c>
      <c r="M870" s="252" t="s">
        <v>783</v>
      </c>
    </row>
    <row r="871" spans="1:13">
      <c r="A871" s="252">
        <v>214408</v>
      </c>
      <c r="B871" s="252" t="s">
        <v>1737</v>
      </c>
      <c r="C871" s="252" t="s">
        <v>123</v>
      </c>
      <c r="D871" s="252" t="s">
        <v>442</v>
      </c>
      <c r="E871" s="252" t="s">
        <v>832</v>
      </c>
      <c r="F871" s="252">
        <v>36293</v>
      </c>
      <c r="G871" s="252" t="s">
        <v>2218</v>
      </c>
      <c r="H871" s="252" t="s">
        <v>834</v>
      </c>
      <c r="I871" s="252" t="s">
        <v>182</v>
      </c>
      <c r="J871" s="252" t="s">
        <v>2290</v>
      </c>
      <c r="K871" s="252">
        <v>2017</v>
      </c>
      <c r="L871" s="252" t="s">
        <v>2324</v>
      </c>
      <c r="M871" s="252" t="s">
        <v>818</v>
      </c>
    </row>
    <row r="872" spans="1:13">
      <c r="A872" s="252">
        <v>215366</v>
      </c>
      <c r="B872" s="252" t="s">
        <v>1138</v>
      </c>
      <c r="C872" s="252" t="s">
        <v>133</v>
      </c>
      <c r="D872" s="252" t="s">
        <v>787</v>
      </c>
      <c r="E872" s="252" t="s">
        <v>833</v>
      </c>
      <c r="F872" s="252">
        <v>35601</v>
      </c>
      <c r="G872" s="252" t="s">
        <v>2023</v>
      </c>
      <c r="H872" s="252" t="s">
        <v>834</v>
      </c>
      <c r="I872" s="252" t="s">
        <v>182</v>
      </c>
      <c r="J872" s="252" t="s">
        <v>805</v>
      </c>
      <c r="K872" s="252">
        <v>2016</v>
      </c>
      <c r="L872" s="252" t="s">
        <v>804</v>
      </c>
      <c r="M872" s="252" t="s">
        <v>804</v>
      </c>
    </row>
    <row r="873" spans="1:13">
      <c r="A873" s="252">
        <v>214413</v>
      </c>
      <c r="B873" s="252" t="s">
        <v>1537</v>
      </c>
      <c r="C873" s="252" t="s">
        <v>171</v>
      </c>
      <c r="D873" s="252" t="s">
        <v>498</v>
      </c>
      <c r="E873" s="252" t="s">
        <v>833</v>
      </c>
      <c r="F873" s="252">
        <v>34970</v>
      </c>
      <c r="G873" s="252" t="s">
        <v>2155</v>
      </c>
      <c r="H873" s="252" t="s">
        <v>834</v>
      </c>
      <c r="I873" s="252" t="s">
        <v>81</v>
      </c>
      <c r="J873" s="252" t="s">
        <v>805</v>
      </c>
      <c r="K873" s="252">
        <v>2013</v>
      </c>
      <c r="L873" s="252" t="s">
        <v>2136</v>
      </c>
      <c r="M873" s="252" t="s">
        <v>815</v>
      </c>
    </row>
    <row r="874" spans="1:13">
      <c r="A874" s="252">
        <v>212962</v>
      </c>
      <c r="B874" s="252" t="s">
        <v>1232</v>
      </c>
      <c r="C874" s="252" t="s">
        <v>86</v>
      </c>
      <c r="D874" s="252" t="s">
        <v>432</v>
      </c>
      <c r="E874" s="252" t="s">
        <v>833</v>
      </c>
      <c r="F874" s="252">
        <v>31413</v>
      </c>
      <c r="G874" s="252" t="s">
        <v>2024</v>
      </c>
      <c r="H874" s="252" t="s">
        <v>834</v>
      </c>
      <c r="I874" s="252" t="s">
        <v>81</v>
      </c>
      <c r="J874" s="252" t="s">
        <v>2290</v>
      </c>
      <c r="K874" s="252">
        <v>2012</v>
      </c>
      <c r="L874" s="252" t="s">
        <v>824</v>
      </c>
      <c r="M874" s="252" t="s">
        <v>806</v>
      </c>
    </row>
    <row r="875" spans="1:13">
      <c r="A875" s="252">
        <v>212965</v>
      </c>
      <c r="B875" s="252" t="s">
        <v>1104</v>
      </c>
      <c r="C875" s="252" t="s">
        <v>162</v>
      </c>
      <c r="D875" s="252" t="s">
        <v>474</v>
      </c>
      <c r="E875" s="252" t="s">
        <v>833</v>
      </c>
      <c r="F875" s="252">
        <v>29512</v>
      </c>
      <c r="G875" s="252" t="s">
        <v>804</v>
      </c>
      <c r="H875" s="252" t="s">
        <v>834</v>
      </c>
      <c r="I875" s="252" t="s">
        <v>81</v>
      </c>
      <c r="J875" s="252" t="s">
        <v>2290</v>
      </c>
      <c r="K875" s="252">
        <v>1998</v>
      </c>
      <c r="L875" s="252" t="s">
        <v>2291</v>
      </c>
      <c r="M875" s="252" t="s">
        <v>804</v>
      </c>
    </row>
    <row r="876" spans="1:13">
      <c r="A876" s="252">
        <v>215369</v>
      </c>
      <c r="B876" s="252" t="s">
        <v>1811</v>
      </c>
      <c r="C876" s="252" t="s">
        <v>271</v>
      </c>
      <c r="D876" s="252" t="s">
        <v>475</v>
      </c>
      <c r="E876" s="252" t="s">
        <v>833</v>
      </c>
      <c r="F876" s="252">
        <v>33971</v>
      </c>
      <c r="G876" s="252" t="s">
        <v>823</v>
      </c>
      <c r="H876" s="252" t="s">
        <v>834</v>
      </c>
      <c r="I876" s="252" t="s">
        <v>182</v>
      </c>
      <c r="J876" s="252" t="s">
        <v>2290</v>
      </c>
      <c r="K876" s="252">
        <v>2012</v>
      </c>
      <c r="L876" s="252" t="s">
        <v>823</v>
      </c>
      <c r="M876" s="252" t="s">
        <v>823</v>
      </c>
    </row>
    <row r="877" spans="1:13">
      <c r="A877" s="252">
        <v>214419</v>
      </c>
      <c r="B877" s="252" t="s">
        <v>1166</v>
      </c>
      <c r="C877" s="252" t="s">
        <v>310</v>
      </c>
      <c r="D877" s="252" t="s">
        <v>395</v>
      </c>
      <c r="E877" s="252" t="s">
        <v>832</v>
      </c>
      <c r="F877" s="252">
        <v>32817</v>
      </c>
      <c r="G877" s="252" t="s">
        <v>804</v>
      </c>
      <c r="H877" s="252" t="s">
        <v>834</v>
      </c>
      <c r="I877" s="252" t="s">
        <v>81</v>
      </c>
      <c r="J877" s="252" t="s">
        <v>2290</v>
      </c>
      <c r="K877" s="252">
        <v>2008</v>
      </c>
      <c r="L877" s="252" t="s">
        <v>804</v>
      </c>
      <c r="M877" s="252" t="s">
        <v>804</v>
      </c>
    </row>
    <row r="878" spans="1:13">
      <c r="A878" s="252">
        <v>214423</v>
      </c>
      <c r="B878" s="252" t="s">
        <v>1853</v>
      </c>
      <c r="C878" s="252" t="s">
        <v>113</v>
      </c>
      <c r="D878" s="252" t="s">
        <v>544</v>
      </c>
      <c r="E878" s="252" t="s">
        <v>833</v>
      </c>
      <c r="F878" s="252">
        <v>36343</v>
      </c>
      <c r="G878" s="252" t="s">
        <v>804</v>
      </c>
      <c r="H878" s="252" t="s">
        <v>834</v>
      </c>
      <c r="I878" s="252" t="s">
        <v>81</v>
      </c>
      <c r="J878" s="252" t="s">
        <v>805</v>
      </c>
      <c r="K878" s="252">
        <v>2017</v>
      </c>
      <c r="L878" s="252" t="s">
        <v>804</v>
      </c>
      <c r="M878" s="252" t="s">
        <v>823</v>
      </c>
    </row>
    <row r="879" spans="1:13">
      <c r="A879" s="252">
        <v>214424</v>
      </c>
      <c r="B879" s="252" t="s">
        <v>1491</v>
      </c>
      <c r="C879" s="252" t="s">
        <v>130</v>
      </c>
      <c r="D879" s="252" t="s">
        <v>396</v>
      </c>
      <c r="E879" s="252" t="s">
        <v>833</v>
      </c>
      <c r="F879" s="252">
        <v>34016</v>
      </c>
      <c r="G879" s="252" t="s">
        <v>525</v>
      </c>
      <c r="H879" s="252" t="s">
        <v>834</v>
      </c>
      <c r="I879" s="252" t="s">
        <v>81</v>
      </c>
      <c r="J879" s="252" t="s">
        <v>2290</v>
      </c>
      <c r="K879" s="252">
        <v>2013</v>
      </c>
      <c r="L879" s="252" t="s">
        <v>2136</v>
      </c>
      <c r="M879" s="252" t="s">
        <v>815</v>
      </c>
    </row>
    <row r="880" spans="1:13">
      <c r="A880" s="252">
        <v>208083</v>
      </c>
      <c r="B880" s="252" t="s">
        <v>1553</v>
      </c>
      <c r="C880" s="252" t="s">
        <v>85</v>
      </c>
      <c r="D880" s="252" t="s">
        <v>443</v>
      </c>
      <c r="E880" s="252" t="s">
        <v>833</v>
      </c>
      <c r="F880" s="252">
        <v>31616</v>
      </c>
      <c r="G880" s="252" t="s">
        <v>2010</v>
      </c>
      <c r="H880" s="252" t="s">
        <v>834</v>
      </c>
      <c r="I880" s="252" t="s">
        <v>81</v>
      </c>
      <c r="J880" s="252" t="s">
        <v>2290</v>
      </c>
      <c r="K880" s="252" t="s">
        <v>2322</v>
      </c>
      <c r="L880" s="252" t="s">
        <v>806</v>
      </c>
      <c r="M880" s="252" t="s">
        <v>815</v>
      </c>
    </row>
    <row r="881" spans="1:13">
      <c r="A881" s="252">
        <v>212972</v>
      </c>
      <c r="B881" s="252" t="s">
        <v>1076</v>
      </c>
      <c r="C881" s="252" t="s">
        <v>122</v>
      </c>
      <c r="D881" s="252" t="s">
        <v>440</v>
      </c>
      <c r="E881" s="252" t="s">
        <v>833</v>
      </c>
      <c r="F881" s="252">
        <v>35144</v>
      </c>
      <c r="G881" s="252" t="s">
        <v>804</v>
      </c>
      <c r="H881" s="252" t="s">
        <v>834</v>
      </c>
      <c r="I881" s="252" t="s">
        <v>81</v>
      </c>
      <c r="J881" s="252" t="s">
        <v>2290</v>
      </c>
      <c r="K881" s="252">
        <v>2016</v>
      </c>
      <c r="L881" s="252" t="s">
        <v>2196</v>
      </c>
      <c r="M881" s="252" t="s">
        <v>804</v>
      </c>
    </row>
    <row r="882" spans="1:13">
      <c r="A882" s="252">
        <v>214425</v>
      </c>
      <c r="B882" s="252" t="s">
        <v>1752</v>
      </c>
      <c r="C882" s="252" t="s">
        <v>86</v>
      </c>
      <c r="D882" s="252" t="s">
        <v>527</v>
      </c>
      <c r="E882" s="252" t="s">
        <v>833</v>
      </c>
      <c r="F882" s="252">
        <v>35797</v>
      </c>
      <c r="G882" s="252" t="s">
        <v>2227</v>
      </c>
      <c r="H882" s="252" t="s">
        <v>834</v>
      </c>
      <c r="I882" s="252" t="s">
        <v>81</v>
      </c>
      <c r="J882" s="252" t="s">
        <v>2290</v>
      </c>
      <c r="K882" s="252">
        <v>2017</v>
      </c>
      <c r="L882" s="252" t="s">
        <v>804</v>
      </c>
      <c r="M882" s="252" t="s">
        <v>818</v>
      </c>
    </row>
    <row r="883" spans="1:13">
      <c r="A883" s="252">
        <v>215374</v>
      </c>
      <c r="B883" s="252" t="s">
        <v>1818</v>
      </c>
      <c r="C883" s="252" t="s">
        <v>171</v>
      </c>
      <c r="D883" s="252" t="s">
        <v>526</v>
      </c>
      <c r="E883" s="252" t="s">
        <v>833</v>
      </c>
      <c r="F883" s="252">
        <v>35606</v>
      </c>
      <c r="G883" s="252" t="s">
        <v>823</v>
      </c>
      <c r="H883" s="252" t="s">
        <v>834</v>
      </c>
      <c r="I883" s="252" t="s">
        <v>182</v>
      </c>
      <c r="J883" s="252" t="s">
        <v>2290</v>
      </c>
      <c r="K883" s="252">
        <v>2015</v>
      </c>
      <c r="L883" s="252" t="s">
        <v>823</v>
      </c>
      <c r="M883" s="252" t="s">
        <v>823</v>
      </c>
    </row>
    <row r="884" spans="1:13">
      <c r="A884" s="252">
        <v>213109</v>
      </c>
      <c r="B884" s="252" t="s">
        <v>1334</v>
      </c>
      <c r="C884" s="252" t="s">
        <v>141</v>
      </c>
      <c r="D884" s="252" t="s">
        <v>440</v>
      </c>
      <c r="E884" s="252" t="s">
        <v>833</v>
      </c>
      <c r="F884" s="252">
        <v>34213</v>
      </c>
      <c r="G884" s="252" t="s">
        <v>2088</v>
      </c>
      <c r="H884" s="252" t="s">
        <v>834</v>
      </c>
      <c r="I884" s="252" t="s">
        <v>81</v>
      </c>
      <c r="J884" s="252" t="s">
        <v>805</v>
      </c>
      <c r="K884" s="252" t="s">
        <v>783</v>
      </c>
      <c r="M884" s="252" t="s">
        <v>806</v>
      </c>
    </row>
    <row r="885" spans="1:13">
      <c r="A885" s="252">
        <v>214427</v>
      </c>
      <c r="B885" s="252" t="s">
        <v>1864</v>
      </c>
      <c r="C885" s="252" t="s">
        <v>106</v>
      </c>
      <c r="D885" s="252" t="s">
        <v>1865</v>
      </c>
      <c r="E885" s="252" t="s">
        <v>833</v>
      </c>
      <c r="F885" s="252">
        <v>27497</v>
      </c>
      <c r="G885" s="252" t="s">
        <v>2264</v>
      </c>
      <c r="H885" s="252" t="s">
        <v>834</v>
      </c>
      <c r="I885" s="252" t="s">
        <v>81</v>
      </c>
      <c r="J885" s="252" t="s">
        <v>2290</v>
      </c>
      <c r="K885" s="252">
        <v>2001</v>
      </c>
      <c r="L885" s="252" t="s">
        <v>823</v>
      </c>
      <c r="M885" s="252" t="s">
        <v>823</v>
      </c>
    </row>
    <row r="886" spans="1:13">
      <c r="A886" s="252">
        <v>211345</v>
      </c>
      <c r="B886" s="252" t="s">
        <v>1129</v>
      </c>
      <c r="C886" s="252" t="s">
        <v>1130</v>
      </c>
      <c r="D886" s="252" t="s">
        <v>494</v>
      </c>
      <c r="E886" s="252" t="s">
        <v>833</v>
      </c>
      <c r="F886" s="252">
        <v>33702</v>
      </c>
      <c r="G886" s="252" t="s">
        <v>804</v>
      </c>
      <c r="H886" s="252" t="s">
        <v>834</v>
      </c>
      <c r="I886" s="252" t="s">
        <v>182</v>
      </c>
      <c r="J886" s="252" t="s">
        <v>2290</v>
      </c>
      <c r="K886" s="252">
        <v>2014</v>
      </c>
      <c r="L886" s="252" t="s">
        <v>2291</v>
      </c>
      <c r="M886" s="252" t="s">
        <v>804</v>
      </c>
    </row>
    <row r="887" spans="1:13">
      <c r="A887" s="252">
        <v>214436</v>
      </c>
      <c r="B887" s="252" t="s">
        <v>1271</v>
      </c>
      <c r="C887" s="252" t="s">
        <v>1272</v>
      </c>
      <c r="D887" s="252" t="s">
        <v>404</v>
      </c>
      <c r="E887" s="252" t="s">
        <v>833</v>
      </c>
      <c r="F887" s="252">
        <v>35431</v>
      </c>
      <c r="G887" s="252" t="s">
        <v>2029</v>
      </c>
      <c r="H887" s="252" t="s">
        <v>834</v>
      </c>
      <c r="I887" s="252" t="s">
        <v>81</v>
      </c>
      <c r="J887" s="252" t="s">
        <v>2290</v>
      </c>
      <c r="K887" s="252">
        <v>2015</v>
      </c>
      <c r="L887" s="252" t="s">
        <v>806</v>
      </c>
      <c r="M887" s="252" t="s">
        <v>806</v>
      </c>
    </row>
    <row r="888" spans="1:13">
      <c r="A888" s="252">
        <v>215378</v>
      </c>
      <c r="B888" s="252" t="s">
        <v>947</v>
      </c>
      <c r="C888" s="252" t="s">
        <v>282</v>
      </c>
      <c r="D888" s="252" t="s">
        <v>630</v>
      </c>
      <c r="E888" s="252" t="s">
        <v>833</v>
      </c>
      <c r="F888" s="252">
        <v>30045</v>
      </c>
      <c r="G888" s="252" t="s">
        <v>804</v>
      </c>
      <c r="H888" s="252" t="s">
        <v>834</v>
      </c>
      <c r="I888" s="252" t="s">
        <v>182</v>
      </c>
      <c r="J888" s="252" t="s">
        <v>2290</v>
      </c>
      <c r="K888" s="252">
        <v>2002</v>
      </c>
      <c r="L888" s="252" t="s">
        <v>804</v>
      </c>
      <c r="M888" s="252" t="s">
        <v>804</v>
      </c>
    </row>
    <row r="889" spans="1:13">
      <c r="A889" s="252">
        <v>211351</v>
      </c>
      <c r="B889" s="252" t="s">
        <v>1103</v>
      </c>
      <c r="C889" s="252" t="s">
        <v>85</v>
      </c>
      <c r="D889" s="252" t="s">
        <v>470</v>
      </c>
      <c r="E889" s="252" t="s">
        <v>833</v>
      </c>
      <c r="F889" s="252">
        <v>35431</v>
      </c>
      <c r="G889" s="252" t="s">
        <v>804</v>
      </c>
      <c r="H889" s="252" t="s">
        <v>834</v>
      </c>
      <c r="I889" s="252" t="s">
        <v>182</v>
      </c>
      <c r="J889" s="252" t="s">
        <v>805</v>
      </c>
      <c r="K889" s="252">
        <v>2015</v>
      </c>
      <c r="L889" s="252" t="s">
        <v>804</v>
      </c>
      <c r="M889" s="252" t="s">
        <v>804</v>
      </c>
    </row>
    <row r="890" spans="1:13">
      <c r="A890" s="252">
        <v>214446</v>
      </c>
      <c r="B890" s="252" t="s">
        <v>1398</v>
      </c>
      <c r="C890" s="252" t="s">
        <v>204</v>
      </c>
      <c r="D890" s="252" t="s">
        <v>560</v>
      </c>
      <c r="E890" s="252" t="s">
        <v>833</v>
      </c>
      <c r="F890" s="252">
        <v>33872</v>
      </c>
      <c r="G890" s="252" t="s">
        <v>804</v>
      </c>
      <c r="H890" s="252" t="s">
        <v>834</v>
      </c>
      <c r="I890" s="252" t="s">
        <v>81</v>
      </c>
      <c r="J890" s="252" t="s">
        <v>2290</v>
      </c>
      <c r="K890" s="252">
        <v>2011</v>
      </c>
      <c r="L890" s="252" t="s">
        <v>2292</v>
      </c>
      <c r="M890" s="252" t="s">
        <v>806</v>
      </c>
    </row>
    <row r="891" spans="1:13">
      <c r="A891" s="252">
        <v>214447</v>
      </c>
      <c r="B891" s="252" t="s">
        <v>1147</v>
      </c>
      <c r="C891" s="252" t="s">
        <v>315</v>
      </c>
      <c r="D891" s="252" t="s">
        <v>562</v>
      </c>
      <c r="E891" s="252" t="s">
        <v>833</v>
      </c>
      <c r="F891" s="252">
        <v>34517</v>
      </c>
      <c r="G891" s="252" t="s">
        <v>804</v>
      </c>
      <c r="H891" s="252" t="s">
        <v>834</v>
      </c>
      <c r="I891" s="252" t="s">
        <v>81</v>
      </c>
      <c r="J891" s="252" t="s">
        <v>2290</v>
      </c>
      <c r="K891" s="252">
        <v>2011</v>
      </c>
      <c r="L891" s="252" t="s">
        <v>2291</v>
      </c>
      <c r="M891" s="252" t="s">
        <v>804</v>
      </c>
    </row>
    <row r="892" spans="1:13">
      <c r="A892" s="252">
        <v>215383</v>
      </c>
      <c r="B892" s="252" t="s">
        <v>764</v>
      </c>
      <c r="C892" s="252" t="s">
        <v>188</v>
      </c>
      <c r="D892" s="252" t="s">
        <v>420</v>
      </c>
      <c r="E892" s="252" t="s">
        <v>833</v>
      </c>
      <c r="F892" s="252">
        <v>35395</v>
      </c>
      <c r="G892" s="252" t="s">
        <v>823</v>
      </c>
      <c r="H892" s="252" t="s">
        <v>834</v>
      </c>
      <c r="I892" s="252" t="s">
        <v>182</v>
      </c>
      <c r="J892" s="252" t="s">
        <v>805</v>
      </c>
      <c r="K892" s="252">
        <v>2014</v>
      </c>
      <c r="L892" s="252" t="s">
        <v>2314</v>
      </c>
      <c r="M892" s="252" t="s">
        <v>823</v>
      </c>
    </row>
    <row r="893" spans="1:13">
      <c r="A893" s="252">
        <v>212983</v>
      </c>
      <c r="B893" s="252" t="s">
        <v>1124</v>
      </c>
      <c r="C893" s="252" t="s">
        <v>86</v>
      </c>
      <c r="D893" s="252" t="s">
        <v>480</v>
      </c>
      <c r="E893" s="252" t="s">
        <v>833</v>
      </c>
      <c r="F893" s="252">
        <v>35065</v>
      </c>
      <c r="G893" s="252" t="s">
        <v>804</v>
      </c>
      <c r="H893" s="252" t="s">
        <v>834</v>
      </c>
      <c r="I893" s="252" t="s">
        <v>81</v>
      </c>
      <c r="J893" s="252" t="s">
        <v>2290</v>
      </c>
      <c r="K893" s="252">
        <v>2016</v>
      </c>
      <c r="L893" s="252" t="s">
        <v>804</v>
      </c>
      <c r="M893" s="252" t="s">
        <v>804</v>
      </c>
    </row>
    <row r="894" spans="1:13">
      <c r="A894" s="252">
        <v>214452</v>
      </c>
      <c r="B894" s="252" t="s">
        <v>1903</v>
      </c>
      <c r="C894" s="252" t="s">
        <v>84</v>
      </c>
      <c r="D894" s="252" t="s">
        <v>390</v>
      </c>
      <c r="E894" s="252" t="s">
        <v>833</v>
      </c>
      <c r="F894" s="252">
        <v>30799</v>
      </c>
      <c r="G894" s="252" t="s">
        <v>804</v>
      </c>
      <c r="H894" s="252" t="s">
        <v>834</v>
      </c>
      <c r="I894" s="252" t="s">
        <v>81</v>
      </c>
      <c r="J894" s="252" t="s">
        <v>2290</v>
      </c>
      <c r="K894" s="252">
        <v>2013</v>
      </c>
      <c r="L894" s="252" t="s">
        <v>806</v>
      </c>
      <c r="M894" s="252" t="s">
        <v>824</v>
      </c>
    </row>
    <row r="895" spans="1:13">
      <c r="A895" s="252">
        <v>214453</v>
      </c>
      <c r="B895" s="252" t="s">
        <v>1088</v>
      </c>
      <c r="C895" s="252" t="s">
        <v>157</v>
      </c>
      <c r="D895" s="252" t="s">
        <v>613</v>
      </c>
      <c r="E895" s="252" t="s">
        <v>833</v>
      </c>
      <c r="F895" s="252">
        <v>34918</v>
      </c>
      <c r="G895" s="252" t="s">
        <v>804</v>
      </c>
      <c r="H895" s="252" t="s">
        <v>834</v>
      </c>
      <c r="I895" s="252" t="s">
        <v>182</v>
      </c>
      <c r="J895" s="252" t="s">
        <v>2290</v>
      </c>
      <c r="K895" s="252">
        <v>2016</v>
      </c>
      <c r="L895" s="252" t="s">
        <v>2292</v>
      </c>
      <c r="M895" s="252" t="s">
        <v>804</v>
      </c>
    </row>
    <row r="896" spans="1:13">
      <c r="A896" s="252">
        <v>214454</v>
      </c>
      <c r="B896" s="252" t="s">
        <v>749</v>
      </c>
      <c r="C896" s="252" t="s">
        <v>152</v>
      </c>
      <c r="D896" s="252" t="s">
        <v>390</v>
      </c>
      <c r="E896" s="252" t="s">
        <v>833</v>
      </c>
      <c r="F896" s="252">
        <v>36330</v>
      </c>
      <c r="G896" s="252" t="s">
        <v>2238</v>
      </c>
      <c r="H896" s="252" t="s">
        <v>834</v>
      </c>
      <c r="I896" s="252" t="s">
        <v>81</v>
      </c>
      <c r="J896" s="252" t="s">
        <v>2290</v>
      </c>
      <c r="K896" s="252">
        <v>2017</v>
      </c>
      <c r="L896" s="252" t="s">
        <v>804</v>
      </c>
      <c r="M896" s="252" t="s">
        <v>826</v>
      </c>
    </row>
    <row r="897" spans="1:13">
      <c r="A897" s="252">
        <v>212003</v>
      </c>
      <c r="B897" s="252" t="s">
        <v>1107</v>
      </c>
      <c r="C897" s="252" t="s">
        <v>220</v>
      </c>
      <c r="D897" s="252" t="s">
        <v>619</v>
      </c>
      <c r="E897" s="252" t="s">
        <v>833</v>
      </c>
      <c r="F897" s="252">
        <v>33268</v>
      </c>
      <c r="G897" s="252" t="s">
        <v>804</v>
      </c>
      <c r="H897" s="252" t="s">
        <v>834</v>
      </c>
      <c r="I897" s="252" t="s">
        <v>81</v>
      </c>
      <c r="J897" s="252" t="s">
        <v>2290</v>
      </c>
      <c r="K897" s="252">
        <v>2010</v>
      </c>
      <c r="L897" s="252" t="s">
        <v>804</v>
      </c>
      <c r="M897" s="252" t="s">
        <v>804</v>
      </c>
    </row>
    <row r="898" spans="1:13">
      <c r="A898" s="252">
        <v>214456</v>
      </c>
      <c r="B898" s="252" t="s">
        <v>1367</v>
      </c>
      <c r="C898" s="252" t="s">
        <v>1368</v>
      </c>
      <c r="D898" s="252" t="s">
        <v>506</v>
      </c>
      <c r="E898" s="252" t="s">
        <v>833</v>
      </c>
      <c r="F898" s="252">
        <v>33529</v>
      </c>
      <c r="G898" s="252" t="s">
        <v>2103</v>
      </c>
      <c r="H898" s="252" t="s">
        <v>834</v>
      </c>
      <c r="I898" s="252" t="s">
        <v>81</v>
      </c>
      <c r="J898" s="252" t="s">
        <v>2290</v>
      </c>
      <c r="K898" s="252">
        <v>2012</v>
      </c>
      <c r="L898" s="252" t="s">
        <v>2291</v>
      </c>
      <c r="M898" s="252" t="s">
        <v>806</v>
      </c>
    </row>
    <row r="899" spans="1:13">
      <c r="A899" s="252">
        <v>215384</v>
      </c>
      <c r="B899" s="252" t="s">
        <v>1299</v>
      </c>
      <c r="C899" s="252" t="s">
        <v>275</v>
      </c>
      <c r="D899" s="252" t="s">
        <v>410</v>
      </c>
      <c r="E899" s="252" t="s">
        <v>833</v>
      </c>
      <c r="F899" s="252">
        <v>34973</v>
      </c>
      <c r="G899" s="252" t="s">
        <v>766</v>
      </c>
      <c r="H899" s="252" t="s">
        <v>834</v>
      </c>
      <c r="I899" s="252" t="s">
        <v>182</v>
      </c>
      <c r="J899" s="252" t="s">
        <v>2290</v>
      </c>
      <c r="K899" s="252">
        <v>2013</v>
      </c>
      <c r="L899" s="252" t="s">
        <v>806</v>
      </c>
      <c r="M899" s="252" t="s">
        <v>806</v>
      </c>
    </row>
    <row r="900" spans="1:13">
      <c r="A900" s="252">
        <v>211355</v>
      </c>
      <c r="B900" s="252" t="s">
        <v>1289</v>
      </c>
      <c r="C900" s="252" t="s">
        <v>188</v>
      </c>
      <c r="D900" s="252" t="s">
        <v>390</v>
      </c>
      <c r="E900" s="252" t="s">
        <v>833</v>
      </c>
      <c r="F900" s="252">
        <v>34336</v>
      </c>
      <c r="G900" s="252" t="s">
        <v>2074</v>
      </c>
      <c r="H900" s="252" t="s">
        <v>834</v>
      </c>
      <c r="I900" s="252" t="s">
        <v>81</v>
      </c>
      <c r="J900" s="252" t="s">
        <v>2290</v>
      </c>
      <c r="K900" s="252">
        <v>2014</v>
      </c>
      <c r="L900" s="252" t="s">
        <v>2292</v>
      </c>
      <c r="M900" s="252" t="s">
        <v>806</v>
      </c>
    </row>
    <row r="901" spans="1:13">
      <c r="A901" s="252">
        <v>215385</v>
      </c>
      <c r="B901" s="252" t="s">
        <v>945</v>
      </c>
      <c r="C901" s="252" t="s">
        <v>251</v>
      </c>
      <c r="D901" s="252" t="s">
        <v>488</v>
      </c>
      <c r="E901" s="252" t="s">
        <v>833</v>
      </c>
      <c r="F901" s="252">
        <v>33644</v>
      </c>
      <c r="G901" s="252" t="s">
        <v>804</v>
      </c>
      <c r="H901" s="252" t="s">
        <v>834</v>
      </c>
      <c r="I901" s="252" t="s">
        <v>182</v>
      </c>
      <c r="J901" s="252" t="s">
        <v>2290</v>
      </c>
      <c r="K901" s="252">
        <v>2010</v>
      </c>
      <c r="L901" s="252" t="s">
        <v>2291</v>
      </c>
      <c r="M901" s="252" t="s">
        <v>804</v>
      </c>
    </row>
    <row r="902" spans="1:13">
      <c r="A902" s="252">
        <v>214459</v>
      </c>
      <c r="B902" s="252" t="s">
        <v>1485</v>
      </c>
      <c r="C902" s="252" t="s">
        <v>136</v>
      </c>
      <c r="D902" s="252" t="s">
        <v>432</v>
      </c>
      <c r="E902" s="252" t="s">
        <v>833</v>
      </c>
      <c r="F902" s="252">
        <v>34317</v>
      </c>
      <c r="G902" s="252" t="s">
        <v>804</v>
      </c>
      <c r="H902" s="252" t="s">
        <v>834</v>
      </c>
      <c r="I902" s="252" t="s">
        <v>81</v>
      </c>
      <c r="J902" s="252" t="s">
        <v>2290</v>
      </c>
      <c r="K902" s="252">
        <v>2011</v>
      </c>
      <c r="L902" s="252" t="s">
        <v>804</v>
      </c>
      <c r="M902" s="252" t="s">
        <v>815</v>
      </c>
    </row>
    <row r="903" spans="1:13">
      <c r="A903" s="252">
        <v>212986</v>
      </c>
      <c r="B903" s="252" t="s">
        <v>1531</v>
      </c>
      <c r="C903" s="252" t="s">
        <v>260</v>
      </c>
      <c r="D903" s="252" t="s">
        <v>425</v>
      </c>
      <c r="E903" s="252" t="s">
        <v>833</v>
      </c>
      <c r="F903" s="252">
        <v>35431</v>
      </c>
      <c r="G903" s="252" t="s">
        <v>2136</v>
      </c>
      <c r="H903" s="252" t="s">
        <v>834</v>
      </c>
      <c r="I903" s="252" t="s">
        <v>81</v>
      </c>
      <c r="J903" s="252" t="s">
        <v>2290</v>
      </c>
      <c r="K903" s="252">
        <v>2015</v>
      </c>
      <c r="L903" s="252" t="s">
        <v>2136</v>
      </c>
      <c r="M903" s="252" t="s">
        <v>815</v>
      </c>
    </row>
    <row r="904" spans="1:13">
      <c r="A904" s="252">
        <v>214461</v>
      </c>
      <c r="B904" s="252" t="s">
        <v>1774</v>
      </c>
      <c r="C904" s="252" t="s">
        <v>120</v>
      </c>
      <c r="D904" s="252" t="s">
        <v>584</v>
      </c>
      <c r="E904" s="252" t="s">
        <v>833</v>
      </c>
      <c r="F904" s="252">
        <v>35614</v>
      </c>
      <c r="G904" s="252" t="s">
        <v>2237</v>
      </c>
      <c r="H904" s="252" t="s">
        <v>834</v>
      </c>
      <c r="I904" s="252" t="s">
        <v>81</v>
      </c>
      <c r="J904" s="252" t="s">
        <v>805</v>
      </c>
      <c r="K904" s="252">
        <v>2016</v>
      </c>
      <c r="L904" s="252" t="s">
        <v>804</v>
      </c>
      <c r="M904" s="252" t="s">
        <v>826</v>
      </c>
    </row>
    <row r="905" spans="1:13">
      <c r="A905" s="252">
        <v>211358</v>
      </c>
      <c r="B905" s="252" t="s">
        <v>1568</v>
      </c>
      <c r="C905" s="252" t="s">
        <v>210</v>
      </c>
      <c r="D905" s="252" t="s">
        <v>597</v>
      </c>
      <c r="E905" s="252" t="s">
        <v>833</v>
      </c>
      <c r="F905" s="252">
        <v>34335</v>
      </c>
      <c r="G905" s="252" t="s">
        <v>816</v>
      </c>
      <c r="H905" s="252" t="s">
        <v>834</v>
      </c>
      <c r="I905" s="252" t="s">
        <v>182</v>
      </c>
      <c r="J905" s="252" t="s">
        <v>805</v>
      </c>
      <c r="K905" s="252" t="s">
        <v>783</v>
      </c>
      <c r="M905" s="252" t="s">
        <v>816</v>
      </c>
    </row>
    <row r="906" spans="1:13">
      <c r="A906" s="252">
        <v>215376</v>
      </c>
      <c r="B906" s="252" t="s">
        <v>1163</v>
      </c>
      <c r="C906" s="252" t="s">
        <v>161</v>
      </c>
      <c r="D906" s="252" t="s">
        <v>541</v>
      </c>
      <c r="E906" s="252" t="s">
        <v>833</v>
      </c>
      <c r="F906" s="252">
        <v>35798</v>
      </c>
      <c r="G906" s="252" t="s">
        <v>804</v>
      </c>
      <c r="H906" s="252" t="s">
        <v>834</v>
      </c>
      <c r="I906" s="252" t="s">
        <v>182</v>
      </c>
      <c r="J906" s="252" t="s">
        <v>805</v>
      </c>
      <c r="K906" s="252">
        <v>2015</v>
      </c>
      <c r="L906" s="252" t="s">
        <v>804</v>
      </c>
      <c r="M906" s="252" t="s">
        <v>804</v>
      </c>
    </row>
    <row r="907" spans="1:13">
      <c r="A907" s="252">
        <v>214467</v>
      </c>
      <c r="B907" s="252" t="s">
        <v>1400</v>
      </c>
      <c r="C907" s="252" t="s">
        <v>123</v>
      </c>
      <c r="D907" s="252" t="s">
        <v>487</v>
      </c>
      <c r="E907" s="252" t="s">
        <v>833</v>
      </c>
      <c r="F907" s="252">
        <v>32030</v>
      </c>
      <c r="G907" s="252" t="s">
        <v>804</v>
      </c>
      <c r="H907" s="252" t="s">
        <v>834</v>
      </c>
      <c r="I907" s="252" t="s">
        <v>81</v>
      </c>
      <c r="J907" s="252" t="s">
        <v>2290</v>
      </c>
      <c r="K907" s="252">
        <v>2009</v>
      </c>
      <c r="L907" s="252" t="s">
        <v>2291</v>
      </c>
      <c r="M907" s="252" t="s">
        <v>806</v>
      </c>
    </row>
    <row r="908" spans="1:13">
      <c r="A908" s="252">
        <v>214468</v>
      </c>
      <c r="B908" s="252" t="s">
        <v>1132</v>
      </c>
      <c r="C908" s="252" t="s">
        <v>181</v>
      </c>
      <c r="D908" s="252" t="s">
        <v>589</v>
      </c>
      <c r="E908" s="252" t="s">
        <v>833</v>
      </c>
      <c r="F908" s="252">
        <v>33632</v>
      </c>
      <c r="G908" s="252" t="s">
        <v>804</v>
      </c>
      <c r="H908" s="252" t="s">
        <v>834</v>
      </c>
      <c r="I908" s="252" t="s">
        <v>81</v>
      </c>
      <c r="J908" s="252" t="s">
        <v>2290</v>
      </c>
      <c r="K908" s="252">
        <v>2009</v>
      </c>
      <c r="L908" s="252" t="s">
        <v>804</v>
      </c>
      <c r="M908" s="252" t="s">
        <v>804</v>
      </c>
    </row>
    <row r="909" spans="1:13">
      <c r="A909" s="252">
        <v>215393</v>
      </c>
      <c r="B909" s="252" t="s">
        <v>1581</v>
      </c>
      <c r="C909" s="252" t="s">
        <v>245</v>
      </c>
      <c r="D909" s="252" t="s">
        <v>147</v>
      </c>
      <c r="E909" s="252" t="s">
        <v>833</v>
      </c>
      <c r="F909" s="252">
        <v>32194</v>
      </c>
      <c r="G909" s="252" t="s">
        <v>804</v>
      </c>
      <c r="H909" s="252" t="s">
        <v>834</v>
      </c>
      <c r="I909" s="252" t="s">
        <v>182</v>
      </c>
      <c r="J909" s="252" t="s">
        <v>2290</v>
      </c>
      <c r="K909" s="252">
        <v>2006</v>
      </c>
      <c r="L909" s="252" t="s">
        <v>804</v>
      </c>
      <c r="M909" s="252" t="s">
        <v>816</v>
      </c>
    </row>
    <row r="910" spans="1:13">
      <c r="A910" s="252">
        <v>214469</v>
      </c>
      <c r="B910" s="252" t="s">
        <v>750</v>
      </c>
      <c r="C910" s="252" t="s">
        <v>304</v>
      </c>
      <c r="D910" s="252" t="s">
        <v>520</v>
      </c>
      <c r="E910" s="252" t="s">
        <v>833</v>
      </c>
      <c r="F910" s="252">
        <v>32575</v>
      </c>
      <c r="G910" s="252" t="s">
        <v>2029</v>
      </c>
      <c r="H910" s="252" t="s">
        <v>834</v>
      </c>
      <c r="I910" s="252" t="s">
        <v>81</v>
      </c>
      <c r="J910" s="252" t="s">
        <v>2290</v>
      </c>
      <c r="K910" s="252">
        <v>2012</v>
      </c>
      <c r="L910" s="252" t="s">
        <v>806</v>
      </c>
      <c r="M910" s="252" t="s">
        <v>806</v>
      </c>
    </row>
    <row r="911" spans="1:13">
      <c r="A911" s="252">
        <v>214472</v>
      </c>
      <c r="B911" s="252" t="s">
        <v>1981</v>
      </c>
      <c r="C911" s="252" t="s">
        <v>188</v>
      </c>
      <c r="D911" s="252" t="s">
        <v>289</v>
      </c>
      <c r="E911" s="252" t="s">
        <v>833</v>
      </c>
      <c r="F911" s="252">
        <v>35432</v>
      </c>
      <c r="G911" s="252" t="s">
        <v>804</v>
      </c>
      <c r="H911" s="252" t="s">
        <v>2284</v>
      </c>
      <c r="I911" s="252" t="s">
        <v>81</v>
      </c>
      <c r="J911" s="252" t="s">
        <v>2290</v>
      </c>
      <c r="K911" s="252">
        <v>2014</v>
      </c>
      <c r="L911" s="252" t="s">
        <v>2291</v>
      </c>
      <c r="M911" s="252" t="s">
        <v>783</v>
      </c>
    </row>
    <row r="912" spans="1:13">
      <c r="A912" s="252">
        <v>214473</v>
      </c>
      <c r="B912" s="252" t="s">
        <v>1855</v>
      </c>
      <c r="C912" s="252" t="s">
        <v>270</v>
      </c>
      <c r="D912" s="252" t="s">
        <v>482</v>
      </c>
      <c r="E912" s="252" t="s">
        <v>833</v>
      </c>
      <c r="F912" s="252">
        <v>36109</v>
      </c>
      <c r="G912" s="252" t="s">
        <v>804</v>
      </c>
      <c r="H912" s="252" t="s">
        <v>834</v>
      </c>
      <c r="I912" s="252" t="s">
        <v>81</v>
      </c>
      <c r="J912" s="252" t="s">
        <v>805</v>
      </c>
      <c r="K912" s="252">
        <v>2016</v>
      </c>
      <c r="L912" s="252" t="s">
        <v>2292</v>
      </c>
      <c r="M912" s="252" t="s">
        <v>823</v>
      </c>
    </row>
    <row r="913" spans="1:21">
      <c r="A913" s="252">
        <v>212989</v>
      </c>
      <c r="B913" s="252" t="s">
        <v>1162</v>
      </c>
      <c r="C913" s="252" t="s">
        <v>645</v>
      </c>
      <c r="D913" s="252" t="s">
        <v>425</v>
      </c>
      <c r="E913" s="252" t="s">
        <v>833</v>
      </c>
      <c r="F913" s="252">
        <v>35494</v>
      </c>
      <c r="G913" s="252" t="s">
        <v>804</v>
      </c>
      <c r="H913" s="252" t="s">
        <v>834</v>
      </c>
      <c r="I913" s="252" t="s">
        <v>81</v>
      </c>
      <c r="J913" s="252" t="s">
        <v>2290</v>
      </c>
      <c r="K913" s="252">
        <v>2015</v>
      </c>
      <c r="L913" s="252" t="s">
        <v>804</v>
      </c>
      <c r="M913" s="252" t="s">
        <v>804</v>
      </c>
      <c r="S913" s="252">
        <v>993</v>
      </c>
      <c r="T913" s="252" t="s">
        <v>2336</v>
      </c>
      <c r="U913" s="252">
        <v>10000</v>
      </c>
    </row>
    <row r="914" spans="1:21">
      <c r="A914" s="252">
        <v>214474</v>
      </c>
      <c r="B914" s="252" t="s">
        <v>1910</v>
      </c>
      <c r="C914" s="252" t="s">
        <v>188</v>
      </c>
      <c r="D914" s="252" t="s">
        <v>478</v>
      </c>
      <c r="E914" s="252" t="s">
        <v>833</v>
      </c>
      <c r="F914" s="252">
        <v>34032</v>
      </c>
      <c r="G914" s="252" t="s">
        <v>804</v>
      </c>
      <c r="H914" s="252" t="s">
        <v>834</v>
      </c>
      <c r="I914" s="252" t="s">
        <v>81</v>
      </c>
      <c r="J914" s="252" t="s">
        <v>2290</v>
      </c>
      <c r="K914" s="252">
        <v>2013</v>
      </c>
      <c r="L914" s="252" t="s">
        <v>804</v>
      </c>
      <c r="M914" s="252" t="s">
        <v>824</v>
      </c>
    </row>
    <row r="915" spans="1:21">
      <c r="A915" s="252">
        <v>215395</v>
      </c>
      <c r="B915" s="252" t="s">
        <v>598</v>
      </c>
      <c r="C915" s="252" t="s">
        <v>84</v>
      </c>
      <c r="D915" s="252" t="s">
        <v>510</v>
      </c>
      <c r="E915" s="252" t="s">
        <v>833</v>
      </c>
      <c r="F915" s="252">
        <v>36161</v>
      </c>
      <c r="G915" s="252" t="s">
        <v>804</v>
      </c>
      <c r="H915" s="252" t="s">
        <v>834</v>
      </c>
      <c r="I915" s="252" t="s">
        <v>182</v>
      </c>
      <c r="J915" s="252" t="s">
        <v>2290</v>
      </c>
      <c r="K915" s="252">
        <v>2016</v>
      </c>
      <c r="L915" s="252" t="s">
        <v>806</v>
      </c>
      <c r="M915" s="252" t="s">
        <v>806</v>
      </c>
    </row>
    <row r="916" spans="1:21">
      <c r="A916" s="252">
        <v>214477</v>
      </c>
      <c r="B916" s="252" t="s">
        <v>1777</v>
      </c>
      <c r="C916" s="252" t="s">
        <v>90</v>
      </c>
      <c r="D916" s="252" t="s">
        <v>687</v>
      </c>
      <c r="E916" s="252" t="s">
        <v>833</v>
      </c>
      <c r="F916" s="252">
        <v>35213</v>
      </c>
      <c r="G916" s="252" t="s">
        <v>2013</v>
      </c>
      <c r="H916" s="252" t="s">
        <v>834</v>
      </c>
      <c r="I916" s="252" t="s">
        <v>81</v>
      </c>
      <c r="J916" s="252" t="s">
        <v>2290</v>
      </c>
      <c r="K916" s="252">
        <v>2013</v>
      </c>
      <c r="L916" s="252" t="s">
        <v>2307</v>
      </c>
      <c r="M916" s="252" t="s">
        <v>826</v>
      </c>
    </row>
    <row r="917" spans="1:21">
      <c r="A917" s="252">
        <v>212992</v>
      </c>
      <c r="B917" s="252" t="s">
        <v>1411</v>
      </c>
      <c r="C917" s="252" t="s">
        <v>127</v>
      </c>
      <c r="D917" s="252" t="s">
        <v>723</v>
      </c>
      <c r="E917" s="252" t="s">
        <v>833</v>
      </c>
      <c r="F917" s="252">
        <v>28348</v>
      </c>
      <c r="G917" s="252" t="s">
        <v>804</v>
      </c>
      <c r="H917" s="252" t="s">
        <v>834</v>
      </c>
      <c r="I917" s="252" t="s">
        <v>81</v>
      </c>
      <c r="J917" s="252" t="s">
        <v>2290</v>
      </c>
      <c r="K917" s="252">
        <v>2013</v>
      </c>
      <c r="L917" s="252" t="s">
        <v>806</v>
      </c>
      <c r="M917" s="252" t="s">
        <v>806</v>
      </c>
    </row>
    <row r="918" spans="1:21">
      <c r="A918" s="252">
        <v>214478</v>
      </c>
      <c r="B918" s="252" t="s">
        <v>1502</v>
      </c>
      <c r="C918" s="252" t="s">
        <v>205</v>
      </c>
      <c r="D918" s="252" t="s">
        <v>397</v>
      </c>
      <c r="E918" s="252" t="s">
        <v>833</v>
      </c>
      <c r="F918" s="252">
        <v>35027</v>
      </c>
      <c r="G918" s="252" t="s">
        <v>2135</v>
      </c>
      <c r="H918" s="252" t="s">
        <v>834</v>
      </c>
      <c r="I918" s="252" t="s">
        <v>81</v>
      </c>
      <c r="J918" s="252" t="s">
        <v>805</v>
      </c>
      <c r="K918" s="252">
        <v>2014</v>
      </c>
      <c r="L918" s="252" t="s">
        <v>814</v>
      </c>
      <c r="M918" s="252" t="s">
        <v>815</v>
      </c>
    </row>
    <row r="919" spans="1:21">
      <c r="A919" s="252">
        <v>212993</v>
      </c>
      <c r="B919" s="252" t="s">
        <v>1691</v>
      </c>
      <c r="C919" s="252" t="s">
        <v>717</v>
      </c>
      <c r="D919" s="252" t="s">
        <v>428</v>
      </c>
      <c r="E919" s="252" t="s">
        <v>833</v>
      </c>
      <c r="F919" s="252">
        <v>34391</v>
      </c>
      <c r="G919" s="252" t="s">
        <v>2204</v>
      </c>
      <c r="H919" s="252" t="s">
        <v>834</v>
      </c>
      <c r="I919" s="252" t="s">
        <v>81</v>
      </c>
      <c r="J919" s="252" t="s">
        <v>805</v>
      </c>
      <c r="K919" s="252">
        <v>2013</v>
      </c>
      <c r="L919" s="252" t="s">
        <v>814</v>
      </c>
      <c r="M919" s="252" t="s">
        <v>830</v>
      </c>
    </row>
    <row r="920" spans="1:21">
      <c r="A920" s="252">
        <v>215399</v>
      </c>
      <c r="B920" s="252" t="s">
        <v>1557</v>
      </c>
      <c r="C920" s="252" t="s">
        <v>124</v>
      </c>
      <c r="D920" s="252" t="s">
        <v>696</v>
      </c>
      <c r="E920" s="252" t="s">
        <v>833</v>
      </c>
      <c r="F920" s="252">
        <v>35667</v>
      </c>
      <c r="G920" s="252" t="s">
        <v>2163</v>
      </c>
      <c r="H920" s="252" t="s">
        <v>834</v>
      </c>
      <c r="I920" s="252" t="s">
        <v>182</v>
      </c>
      <c r="J920" s="252" t="s">
        <v>805</v>
      </c>
      <c r="K920" s="252">
        <v>2015</v>
      </c>
      <c r="L920" s="252" t="s">
        <v>2320</v>
      </c>
      <c r="M920" s="252" t="s">
        <v>815</v>
      </c>
    </row>
    <row r="921" spans="1:21">
      <c r="A921" s="252">
        <v>212997</v>
      </c>
      <c r="B921" s="252" t="s">
        <v>1508</v>
      </c>
      <c r="C921" s="252" t="s">
        <v>133</v>
      </c>
      <c r="D921" s="252" t="s">
        <v>393</v>
      </c>
      <c r="E921" s="252" t="s">
        <v>833</v>
      </c>
      <c r="F921" s="252">
        <v>34029</v>
      </c>
      <c r="G921" s="252" t="s">
        <v>2106</v>
      </c>
      <c r="H921" s="252" t="s">
        <v>834</v>
      </c>
      <c r="I921" s="252" t="s">
        <v>81</v>
      </c>
      <c r="J921" s="252" t="s">
        <v>2290</v>
      </c>
      <c r="K921" s="252">
        <v>2011</v>
      </c>
      <c r="L921" s="252" t="s">
        <v>804</v>
      </c>
      <c r="M921" s="252" t="s">
        <v>815</v>
      </c>
    </row>
    <row r="922" spans="1:21">
      <c r="A922" s="252">
        <v>214479</v>
      </c>
      <c r="B922" s="252" t="s">
        <v>1928</v>
      </c>
      <c r="C922" s="252" t="s">
        <v>251</v>
      </c>
      <c r="D922" s="252" t="s">
        <v>511</v>
      </c>
      <c r="E922" s="252" t="s">
        <v>833</v>
      </c>
      <c r="F922" s="252">
        <v>36278</v>
      </c>
      <c r="G922" s="252" t="s">
        <v>804</v>
      </c>
      <c r="H922" s="252" t="s">
        <v>834</v>
      </c>
      <c r="I922" s="252" t="s">
        <v>81</v>
      </c>
      <c r="J922" s="252" t="s">
        <v>805</v>
      </c>
      <c r="K922" s="252">
        <v>2017</v>
      </c>
      <c r="L922" s="252" t="s">
        <v>806</v>
      </c>
      <c r="M922" s="252" t="s">
        <v>824</v>
      </c>
    </row>
    <row r="923" spans="1:21">
      <c r="A923" s="252">
        <v>213000</v>
      </c>
      <c r="B923" s="252" t="s">
        <v>724</v>
      </c>
      <c r="C923" s="252" t="s">
        <v>114</v>
      </c>
      <c r="D923" s="252" t="s">
        <v>395</v>
      </c>
      <c r="E923" s="252" t="s">
        <v>833</v>
      </c>
      <c r="F923" s="252">
        <v>33423</v>
      </c>
      <c r="G923" s="252" t="s">
        <v>813</v>
      </c>
      <c r="H923" s="252" t="s">
        <v>834</v>
      </c>
      <c r="I923" s="252" t="s">
        <v>81</v>
      </c>
      <c r="J923" s="252" t="s">
        <v>805</v>
      </c>
      <c r="K923" s="252">
        <v>2009</v>
      </c>
      <c r="L923" s="252" t="s">
        <v>2291</v>
      </c>
      <c r="M923" s="252" t="s">
        <v>813</v>
      </c>
    </row>
    <row r="924" spans="1:21">
      <c r="A924" s="252">
        <v>214482</v>
      </c>
      <c r="B924" s="252" t="s">
        <v>1575</v>
      </c>
      <c r="C924" s="252" t="s">
        <v>211</v>
      </c>
      <c r="D924" s="252" t="s">
        <v>538</v>
      </c>
      <c r="E924" s="252" t="s">
        <v>833</v>
      </c>
      <c r="F924" s="252">
        <v>33118</v>
      </c>
      <c r="G924" s="252" t="s">
        <v>2010</v>
      </c>
      <c r="H924" s="252" t="s">
        <v>834</v>
      </c>
      <c r="I924" s="252" t="s">
        <v>81</v>
      </c>
      <c r="J924" s="252" t="s">
        <v>2290</v>
      </c>
      <c r="K924" s="252">
        <v>2008</v>
      </c>
      <c r="L924" s="252" t="s">
        <v>804</v>
      </c>
      <c r="M924" s="252" t="s">
        <v>816</v>
      </c>
    </row>
    <row r="925" spans="1:21">
      <c r="A925" s="252">
        <v>214483</v>
      </c>
      <c r="B925" s="252" t="s">
        <v>1486</v>
      </c>
      <c r="C925" s="252" t="s">
        <v>189</v>
      </c>
      <c r="D925" s="252" t="s">
        <v>463</v>
      </c>
      <c r="E925" s="252" t="s">
        <v>832</v>
      </c>
      <c r="F925" s="252">
        <v>32464</v>
      </c>
      <c r="G925" s="252" t="s">
        <v>2137</v>
      </c>
      <c r="H925" s="252" t="s">
        <v>834</v>
      </c>
      <c r="I925" s="252" t="s">
        <v>81</v>
      </c>
      <c r="J925" s="252" t="s">
        <v>2290</v>
      </c>
      <c r="K925" s="252">
        <v>2009</v>
      </c>
      <c r="L925" s="252" t="s">
        <v>2291</v>
      </c>
      <c r="M925" s="252" t="s">
        <v>815</v>
      </c>
    </row>
    <row r="926" spans="1:21">
      <c r="A926" s="252">
        <v>215404</v>
      </c>
      <c r="B926" s="252" t="s">
        <v>1169</v>
      </c>
      <c r="C926" s="252" t="s">
        <v>1170</v>
      </c>
      <c r="D926" s="252" t="s">
        <v>667</v>
      </c>
      <c r="E926" s="252" t="s">
        <v>833</v>
      </c>
      <c r="F926" s="252">
        <v>33074</v>
      </c>
      <c r="G926" s="252" t="s">
        <v>804</v>
      </c>
      <c r="H926" s="252" t="s">
        <v>834</v>
      </c>
      <c r="I926" s="252" t="s">
        <v>182</v>
      </c>
      <c r="J926" s="252" t="s">
        <v>2290</v>
      </c>
      <c r="K926" s="252">
        <v>2009</v>
      </c>
      <c r="L926" s="252" t="s">
        <v>804</v>
      </c>
      <c r="M926" s="252" t="s">
        <v>804</v>
      </c>
    </row>
    <row r="927" spans="1:21">
      <c r="A927" s="252">
        <v>214488</v>
      </c>
      <c r="B927" s="252" t="s">
        <v>1280</v>
      </c>
      <c r="C927" s="252" t="s">
        <v>174</v>
      </c>
      <c r="D927" s="252" t="s">
        <v>404</v>
      </c>
      <c r="E927" s="252" t="s">
        <v>833</v>
      </c>
      <c r="F927" s="252">
        <v>35820</v>
      </c>
      <c r="G927" s="252" t="s">
        <v>2070</v>
      </c>
      <c r="H927" s="252" t="s">
        <v>834</v>
      </c>
      <c r="I927" s="252" t="s">
        <v>81</v>
      </c>
      <c r="J927" s="252" t="s">
        <v>805</v>
      </c>
      <c r="K927" s="252">
        <v>2014</v>
      </c>
      <c r="L927" s="252" t="s">
        <v>806</v>
      </c>
      <c r="M927" s="252" t="s">
        <v>806</v>
      </c>
    </row>
    <row r="928" spans="1:21">
      <c r="A928" s="252">
        <v>215406</v>
      </c>
      <c r="B928" s="252" t="s">
        <v>1349</v>
      </c>
      <c r="C928" s="252" t="s">
        <v>107</v>
      </c>
      <c r="D928" s="252" t="s">
        <v>465</v>
      </c>
      <c r="E928" s="252" t="s">
        <v>833</v>
      </c>
      <c r="F928" s="252">
        <v>35961</v>
      </c>
      <c r="G928" s="252" t="s">
        <v>2097</v>
      </c>
      <c r="H928" s="252" t="s">
        <v>834</v>
      </c>
      <c r="I928" s="252" t="s">
        <v>182</v>
      </c>
      <c r="J928" s="252" t="s">
        <v>2290</v>
      </c>
      <c r="K928" s="252">
        <v>2016</v>
      </c>
      <c r="L928" s="252" t="s">
        <v>2292</v>
      </c>
      <c r="M928" s="252" t="s">
        <v>806</v>
      </c>
    </row>
    <row r="929" spans="1:21">
      <c r="A929" s="252">
        <v>209640</v>
      </c>
      <c r="B929" s="252" t="s">
        <v>1143</v>
      </c>
      <c r="C929" s="252" t="s">
        <v>547</v>
      </c>
      <c r="D929" s="252" t="s">
        <v>535</v>
      </c>
      <c r="E929" s="252" t="s">
        <v>833</v>
      </c>
      <c r="F929" s="252">
        <v>30687</v>
      </c>
      <c r="G929" s="252" t="s">
        <v>804</v>
      </c>
      <c r="H929" s="252" t="s">
        <v>834</v>
      </c>
      <c r="I929" s="252" t="s">
        <v>81</v>
      </c>
      <c r="J929" s="252" t="s">
        <v>2290</v>
      </c>
      <c r="K929" s="252">
        <v>2005</v>
      </c>
      <c r="L929" s="252" t="s">
        <v>804</v>
      </c>
      <c r="M929" s="252" t="s">
        <v>804</v>
      </c>
    </row>
    <row r="930" spans="1:21">
      <c r="A930" s="252">
        <v>212020</v>
      </c>
      <c r="B930" s="252" t="s">
        <v>1931</v>
      </c>
      <c r="C930" s="252" t="s">
        <v>238</v>
      </c>
      <c r="D930" s="252" t="s">
        <v>450</v>
      </c>
      <c r="E930" s="252" t="s">
        <v>833</v>
      </c>
      <c r="F930" s="252">
        <v>31614</v>
      </c>
      <c r="G930" s="252" t="s">
        <v>2030</v>
      </c>
      <c r="H930" s="252" t="s">
        <v>834</v>
      </c>
      <c r="I930" s="252" t="s">
        <v>81</v>
      </c>
      <c r="J930" s="252" t="s">
        <v>2290</v>
      </c>
      <c r="K930" s="252">
        <v>2009</v>
      </c>
      <c r="L930" s="252" t="s">
        <v>2292</v>
      </c>
      <c r="M930" s="252" t="s">
        <v>824</v>
      </c>
    </row>
    <row r="931" spans="1:21">
      <c r="A931" s="252">
        <v>213003</v>
      </c>
      <c r="B931" s="252" t="s">
        <v>1632</v>
      </c>
      <c r="C931" s="252" t="s">
        <v>192</v>
      </c>
      <c r="D931" s="252" t="s">
        <v>443</v>
      </c>
      <c r="E931" s="252" t="s">
        <v>832</v>
      </c>
      <c r="F931" s="252">
        <v>34335</v>
      </c>
      <c r="G931" s="252" t="s">
        <v>2183</v>
      </c>
      <c r="H931" s="252" t="s">
        <v>834</v>
      </c>
      <c r="I931" s="252" t="s">
        <v>81</v>
      </c>
      <c r="J931" s="252" t="s">
        <v>805</v>
      </c>
      <c r="K931" s="252">
        <v>2012</v>
      </c>
      <c r="L931" s="252" t="s">
        <v>2181</v>
      </c>
      <c r="M931" s="252" t="s">
        <v>819</v>
      </c>
    </row>
    <row r="932" spans="1:21">
      <c r="A932" s="252">
        <v>214495</v>
      </c>
      <c r="B932" s="252" t="s">
        <v>1650</v>
      </c>
      <c r="C932" s="252" t="s">
        <v>88</v>
      </c>
      <c r="D932" s="252" t="s">
        <v>396</v>
      </c>
      <c r="E932" s="252" t="s">
        <v>833</v>
      </c>
      <c r="F932" s="252">
        <v>35580</v>
      </c>
      <c r="G932" s="252" t="s">
        <v>2192</v>
      </c>
      <c r="H932" s="252" t="s">
        <v>834</v>
      </c>
      <c r="I932" s="252" t="s">
        <v>81</v>
      </c>
      <c r="J932" s="252" t="s">
        <v>2290</v>
      </c>
      <c r="K932" s="252">
        <v>2017</v>
      </c>
      <c r="L932" s="252" t="s">
        <v>804</v>
      </c>
      <c r="M932" s="252" t="s">
        <v>819</v>
      </c>
    </row>
    <row r="933" spans="1:21">
      <c r="A933" s="252">
        <v>214497</v>
      </c>
      <c r="B933" s="252" t="s">
        <v>1690</v>
      </c>
      <c r="C933" s="252" t="s">
        <v>246</v>
      </c>
      <c r="D933" s="252" t="s">
        <v>430</v>
      </c>
      <c r="E933" s="252" t="s">
        <v>833</v>
      </c>
      <c r="F933" s="252">
        <v>32052</v>
      </c>
      <c r="G933" s="252" t="s">
        <v>831</v>
      </c>
      <c r="H933" s="252" t="s">
        <v>834</v>
      </c>
      <c r="I933" s="252" t="s">
        <v>182</v>
      </c>
      <c r="J933" s="252" t="s">
        <v>2290</v>
      </c>
      <c r="K933" s="252">
        <v>2008</v>
      </c>
      <c r="L933" s="252" t="s">
        <v>831</v>
      </c>
      <c r="M933" s="252" t="s">
        <v>830</v>
      </c>
    </row>
    <row r="934" spans="1:21">
      <c r="A934" s="252">
        <v>214496</v>
      </c>
      <c r="B934" s="252" t="s">
        <v>1630</v>
      </c>
      <c r="C934" s="252" t="s">
        <v>339</v>
      </c>
      <c r="D934" s="252" t="s">
        <v>442</v>
      </c>
      <c r="E934" s="252" t="s">
        <v>833</v>
      </c>
      <c r="F934" s="252">
        <v>31626</v>
      </c>
      <c r="G934" s="252" t="s">
        <v>2181</v>
      </c>
      <c r="H934" s="252" t="s">
        <v>834</v>
      </c>
      <c r="I934" s="252" t="s">
        <v>81</v>
      </c>
      <c r="J934" s="252" t="s">
        <v>2290</v>
      </c>
      <c r="K934" s="252">
        <v>2008</v>
      </c>
      <c r="L934" s="252" t="s">
        <v>2181</v>
      </c>
      <c r="M934" s="252" t="s">
        <v>819</v>
      </c>
    </row>
    <row r="935" spans="1:21">
      <c r="A935" s="252">
        <v>214553</v>
      </c>
      <c r="B935" s="252" t="s">
        <v>1554</v>
      </c>
      <c r="C935" s="252" t="s">
        <v>295</v>
      </c>
      <c r="D935" s="252" t="s">
        <v>1555</v>
      </c>
      <c r="E935" s="252" t="s">
        <v>833</v>
      </c>
      <c r="F935" s="252">
        <v>35465</v>
      </c>
      <c r="G935" s="252" t="s">
        <v>2010</v>
      </c>
      <c r="H935" s="252" t="s">
        <v>834</v>
      </c>
      <c r="I935" s="252" t="s">
        <v>81</v>
      </c>
      <c r="J935" s="252" t="s">
        <v>805</v>
      </c>
      <c r="K935" s="252">
        <v>2015</v>
      </c>
      <c r="L935" s="252" t="s">
        <v>2292</v>
      </c>
      <c r="M935" s="252" t="s">
        <v>815</v>
      </c>
    </row>
    <row r="936" spans="1:21">
      <c r="A936" s="252">
        <v>214502</v>
      </c>
      <c r="B936" s="252" t="s">
        <v>1024</v>
      </c>
      <c r="C936" s="252" t="s">
        <v>141</v>
      </c>
      <c r="D936" s="252" t="s">
        <v>147</v>
      </c>
      <c r="E936" s="252" t="s">
        <v>833</v>
      </c>
      <c r="F936" s="252">
        <v>31912</v>
      </c>
      <c r="G936" s="252" t="s">
        <v>804</v>
      </c>
      <c r="H936" s="252" t="s">
        <v>834</v>
      </c>
      <c r="I936" s="252" t="s">
        <v>81</v>
      </c>
      <c r="J936" s="252" t="s">
        <v>2290</v>
      </c>
      <c r="K936" s="252">
        <v>2015</v>
      </c>
      <c r="L936" s="252" t="s">
        <v>2291</v>
      </c>
      <c r="M936" s="252" t="s">
        <v>804</v>
      </c>
    </row>
    <row r="937" spans="1:21">
      <c r="A937" s="252">
        <v>213011</v>
      </c>
      <c r="B937" s="252" t="s">
        <v>1473</v>
      </c>
      <c r="C937" s="252" t="s">
        <v>200</v>
      </c>
      <c r="D937" s="252" t="s">
        <v>730</v>
      </c>
      <c r="E937" s="252" t="s">
        <v>833</v>
      </c>
      <c r="F937" s="252">
        <v>33777</v>
      </c>
      <c r="G937" s="252" t="s">
        <v>804</v>
      </c>
      <c r="H937" s="252" t="s">
        <v>834</v>
      </c>
      <c r="I937" s="252" t="s">
        <v>81</v>
      </c>
      <c r="J937" s="252" t="s">
        <v>2290</v>
      </c>
      <c r="K937" s="252">
        <v>2010</v>
      </c>
      <c r="L937" s="252" t="s">
        <v>804</v>
      </c>
      <c r="M937" s="252" t="s">
        <v>814</v>
      </c>
    </row>
    <row r="938" spans="1:21">
      <c r="A938" s="252">
        <v>214505</v>
      </c>
      <c r="B938" s="252" t="s">
        <v>1473</v>
      </c>
      <c r="C938" s="252" t="s">
        <v>230</v>
      </c>
      <c r="D938" s="252" t="s">
        <v>335</v>
      </c>
      <c r="E938" s="252" t="s">
        <v>833</v>
      </c>
      <c r="F938" s="252">
        <v>35065</v>
      </c>
      <c r="G938" s="252" t="s">
        <v>814</v>
      </c>
      <c r="H938" s="252" t="s">
        <v>834</v>
      </c>
      <c r="I938" s="252" t="s">
        <v>81</v>
      </c>
      <c r="J938" s="252" t="s">
        <v>805</v>
      </c>
      <c r="K938" s="252">
        <v>2013</v>
      </c>
      <c r="L938" s="252" t="s">
        <v>815</v>
      </c>
      <c r="M938" s="252" t="s">
        <v>815</v>
      </c>
    </row>
    <row r="939" spans="1:21">
      <c r="A939" s="252">
        <v>214506</v>
      </c>
      <c r="B939" s="252" t="s">
        <v>1151</v>
      </c>
      <c r="C939" s="252" t="s">
        <v>162</v>
      </c>
      <c r="D939" s="252" t="s">
        <v>459</v>
      </c>
      <c r="E939" s="252" t="s">
        <v>833</v>
      </c>
      <c r="F939" s="252">
        <v>36054</v>
      </c>
      <c r="G939" s="252" t="s">
        <v>804</v>
      </c>
      <c r="H939" s="252" t="s">
        <v>834</v>
      </c>
      <c r="I939" s="252" t="s">
        <v>182</v>
      </c>
      <c r="J939" s="252" t="s">
        <v>805</v>
      </c>
      <c r="K939" s="252">
        <v>2016</v>
      </c>
      <c r="L939" s="252" t="s">
        <v>824</v>
      </c>
      <c r="M939" s="252" t="s">
        <v>826</v>
      </c>
      <c r="S939" s="252">
        <v>874</v>
      </c>
      <c r="T939" s="252">
        <v>43805</v>
      </c>
      <c r="U939" s="252" t="s">
        <v>2344</v>
      </c>
    </row>
    <row r="940" spans="1:21">
      <c r="A940" s="252">
        <v>213008</v>
      </c>
      <c r="B940" s="252" t="s">
        <v>1448</v>
      </c>
      <c r="C940" s="252" t="s">
        <v>646</v>
      </c>
      <c r="D940" s="252" t="s">
        <v>647</v>
      </c>
      <c r="E940" s="252" t="s">
        <v>833</v>
      </c>
      <c r="F940" s="252">
        <v>33785</v>
      </c>
      <c r="G940" s="252" t="s">
        <v>814</v>
      </c>
      <c r="H940" s="252" t="s">
        <v>834</v>
      </c>
      <c r="I940" s="252" t="s">
        <v>81</v>
      </c>
      <c r="J940" s="252" t="s">
        <v>2290</v>
      </c>
      <c r="K940" s="252">
        <v>2010</v>
      </c>
      <c r="L940" s="252" t="s">
        <v>806</v>
      </c>
      <c r="M940" s="252" t="s">
        <v>814</v>
      </c>
    </row>
    <row r="941" spans="1:21">
      <c r="A941" s="252">
        <v>213009</v>
      </c>
      <c r="B941" s="252" t="s">
        <v>1647</v>
      </c>
      <c r="C941" s="252" t="s">
        <v>171</v>
      </c>
      <c r="D941" s="252" t="s">
        <v>392</v>
      </c>
      <c r="E941" s="252" t="s">
        <v>833</v>
      </c>
      <c r="F941" s="252">
        <v>35075</v>
      </c>
      <c r="G941" s="252" t="s">
        <v>804</v>
      </c>
      <c r="H941" s="252" t="s">
        <v>834</v>
      </c>
      <c r="I941" s="252" t="s">
        <v>81</v>
      </c>
      <c r="J941" s="252" t="s">
        <v>2290</v>
      </c>
      <c r="K941" s="252">
        <v>2015</v>
      </c>
      <c r="L941" s="252" t="s">
        <v>804</v>
      </c>
      <c r="M941" s="252" t="s">
        <v>819</v>
      </c>
    </row>
    <row r="942" spans="1:21">
      <c r="A942" s="252">
        <v>214511</v>
      </c>
      <c r="B942" s="252" t="s">
        <v>1264</v>
      </c>
      <c r="C942" s="252" t="s">
        <v>324</v>
      </c>
      <c r="D942" s="252" t="s">
        <v>459</v>
      </c>
      <c r="E942" s="252" t="s">
        <v>833</v>
      </c>
      <c r="F942" s="252">
        <v>36000</v>
      </c>
      <c r="G942" s="252" t="s">
        <v>2010</v>
      </c>
      <c r="H942" s="252" t="s">
        <v>834</v>
      </c>
      <c r="I942" s="252" t="s">
        <v>182</v>
      </c>
      <c r="J942" s="252" t="s">
        <v>805</v>
      </c>
      <c r="K942" s="252">
        <v>2017</v>
      </c>
      <c r="L942" s="252" t="s">
        <v>2292</v>
      </c>
      <c r="M942" s="252" t="s">
        <v>806</v>
      </c>
    </row>
    <row r="943" spans="1:21">
      <c r="A943" s="252">
        <v>214512</v>
      </c>
      <c r="B943" s="252" t="s">
        <v>1915</v>
      </c>
      <c r="C943" s="252" t="s">
        <v>308</v>
      </c>
      <c r="D943" s="252" t="s">
        <v>625</v>
      </c>
      <c r="E943" s="252" t="s">
        <v>833</v>
      </c>
      <c r="F943" s="252">
        <v>33564</v>
      </c>
      <c r="G943" s="252" t="s">
        <v>804</v>
      </c>
      <c r="H943" s="252" t="s">
        <v>834</v>
      </c>
      <c r="I943" s="252" t="s">
        <v>81</v>
      </c>
      <c r="J943" s="252" t="s">
        <v>2290</v>
      </c>
      <c r="K943" s="252">
        <v>2010</v>
      </c>
      <c r="L943" s="252" t="s">
        <v>804</v>
      </c>
      <c r="M943" s="252" t="s">
        <v>824</v>
      </c>
    </row>
    <row r="944" spans="1:21">
      <c r="A944" s="252">
        <v>214513</v>
      </c>
      <c r="B944" s="252" t="s">
        <v>1343</v>
      </c>
      <c r="C944" s="252" t="s">
        <v>120</v>
      </c>
      <c r="D944" s="252" t="s">
        <v>435</v>
      </c>
      <c r="E944" s="252" t="s">
        <v>833</v>
      </c>
      <c r="F944" s="252">
        <v>34359</v>
      </c>
      <c r="G944" s="252" t="s">
        <v>2094</v>
      </c>
      <c r="H944" s="252" t="s">
        <v>834</v>
      </c>
      <c r="I944" s="252" t="s">
        <v>81</v>
      </c>
      <c r="J944" s="252" t="s">
        <v>2290</v>
      </c>
      <c r="L944" s="252" t="s">
        <v>806</v>
      </c>
      <c r="M944" s="252" t="s">
        <v>806</v>
      </c>
    </row>
    <row r="945" spans="1:13">
      <c r="A945" s="252">
        <v>214514</v>
      </c>
      <c r="B945" s="252" t="s">
        <v>1547</v>
      </c>
      <c r="C945" s="252" t="s">
        <v>120</v>
      </c>
      <c r="D945" s="252" t="s">
        <v>415</v>
      </c>
      <c r="E945" s="252" t="s">
        <v>833</v>
      </c>
      <c r="F945" s="252">
        <v>32763</v>
      </c>
      <c r="G945" s="252" t="s">
        <v>2160</v>
      </c>
      <c r="H945" s="252" t="s">
        <v>834</v>
      </c>
      <c r="I945" s="252" t="s">
        <v>81</v>
      </c>
      <c r="J945" s="252" t="s">
        <v>2290</v>
      </c>
      <c r="K945" s="252">
        <v>2007</v>
      </c>
      <c r="L945" s="252" t="s">
        <v>804</v>
      </c>
      <c r="M945" s="252" t="s">
        <v>815</v>
      </c>
    </row>
    <row r="946" spans="1:13">
      <c r="A946" s="252">
        <v>215426</v>
      </c>
      <c r="B946" s="252" t="s">
        <v>1754</v>
      </c>
      <c r="C946" s="252" t="s">
        <v>90</v>
      </c>
      <c r="D946" s="252" t="s">
        <v>505</v>
      </c>
      <c r="E946" s="252" t="s">
        <v>833</v>
      </c>
      <c r="F946" s="252">
        <v>36161</v>
      </c>
      <c r="G946" s="252" t="s">
        <v>804</v>
      </c>
      <c r="H946" s="252" t="s">
        <v>834</v>
      </c>
      <c r="I946" s="252" t="s">
        <v>182</v>
      </c>
      <c r="J946" s="252" t="s">
        <v>805</v>
      </c>
      <c r="K946" s="252">
        <v>2016</v>
      </c>
      <c r="L946" s="252" t="s">
        <v>804</v>
      </c>
      <c r="M946" s="252" t="s">
        <v>818</v>
      </c>
    </row>
    <row r="947" spans="1:13">
      <c r="A947" s="252">
        <v>215427</v>
      </c>
      <c r="B947" s="252" t="s">
        <v>1706</v>
      </c>
      <c r="C947" s="252" t="s">
        <v>790</v>
      </c>
      <c r="D947" s="252" t="s">
        <v>761</v>
      </c>
      <c r="E947" s="252" t="s">
        <v>833</v>
      </c>
      <c r="F947" s="252">
        <v>35815</v>
      </c>
      <c r="G947" s="252" t="s">
        <v>818</v>
      </c>
      <c r="H947" s="252" t="s">
        <v>834</v>
      </c>
      <c r="I947" s="252" t="s">
        <v>182</v>
      </c>
      <c r="J947" s="252" t="s">
        <v>805</v>
      </c>
      <c r="K947" s="252">
        <v>2015</v>
      </c>
      <c r="L947" s="252" t="s">
        <v>804</v>
      </c>
      <c r="M947" s="252" t="s">
        <v>818</v>
      </c>
    </row>
    <row r="948" spans="1:13">
      <c r="A948" s="252">
        <v>214517</v>
      </c>
      <c r="B948" s="252" t="s">
        <v>1530</v>
      </c>
      <c r="C948" s="252" t="s">
        <v>292</v>
      </c>
      <c r="D948" s="252" t="s">
        <v>409</v>
      </c>
      <c r="E948" s="252" t="s">
        <v>833</v>
      </c>
      <c r="F948" s="252">
        <v>32293</v>
      </c>
      <c r="G948" s="252" t="s">
        <v>804</v>
      </c>
      <c r="H948" s="252" t="s">
        <v>834</v>
      </c>
      <c r="I948" s="252" t="s">
        <v>182</v>
      </c>
      <c r="J948" s="252" t="s">
        <v>2290</v>
      </c>
      <c r="K948" s="252">
        <v>2006</v>
      </c>
      <c r="L948" s="252" t="s">
        <v>804</v>
      </c>
      <c r="M948" s="252" t="s">
        <v>815</v>
      </c>
    </row>
    <row r="949" spans="1:13">
      <c r="A949" s="252">
        <v>214518</v>
      </c>
      <c r="B949" s="252" t="s">
        <v>1333</v>
      </c>
      <c r="C949" s="252" t="s">
        <v>86</v>
      </c>
      <c r="D949" s="252" t="s">
        <v>546</v>
      </c>
      <c r="E949" s="252" t="s">
        <v>833</v>
      </c>
      <c r="F949" s="252">
        <v>31413</v>
      </c>
      <c r="G949" s="252" t="s">
        <v>2088</v>
      </c>
      <c r="H949" s="252" t="s">
        <v>834</v>
      </c>
      <c r="I949" s="252" t="s">
        <v>182</v>
      </c>
      <c r="J949" s="252" t="s">
        <v>2290</v>
      </c>
      <c r="K949" s="252">
        <v>2014</v>
      </c>
      <c r="L949" s="252" t="s">
        <v>806</v>
      </c>
      <c r="M949" s="252" t="s">
        <v>806</v>
      </c>
    </row>
    <row r="950" spans="1:13">
      <c r="A950" s="252">
        <v>214519</v>
      </c>
      <c r="B950" s="252" t="s">
        <v>940</v>
      </c>
      <c r="C950" s="252" t="s">
        <v>80</v>
      </c>
      <c r="D950" s="252" t="s">
        <v>445</v>
      </c>
      <c r="E950" s="252" t="s">
        <v>833</v>
      </c>
      <c r="F950" s="252">
        <v>31397</v>
      </c>
      <c r="G950" s="252" t="s">
        <v>804</v>
      </c>
      <c r="H950" s="252" t="s">
        <v>834</v>
      </c>
      <c r="I950" s="252" t="s">
        <v>182</v>
      </c>
      <c r="J950" s="252" t="s">
        <v>2290</v>
      </c>
      <c r="K950" s="252">
        <v>2017</v>
      </c>
      <c r="L950" s="252" t="s">
        <v>804</v>
      </c>
      <c r="M950" s="252" t="s">
        <v>804</v>
      </c>
    </row>
    <row r="951" spans="1:13">
      <c r="A951" s="252">
        <v>214522</v>
      </c>
      <c r="B951" s="252" t="s">
        <v>751</v>
      </c>
      <c r="C951" s="252" t="s">
        <v>112</v>
      </c>
      <c r="D951" s="252" t="s">
        <v>511</v>
      </c>
      <c r="E951" s="252" t="s">
        <v>833</v>
      </c>
      <c r="F951" s="252">
        <v>34060</v>
      </c>
      <c r="G951" s="252" t="s">
        <v>804</v>
      </c>
      <c r="H951" s="252" t="s">
        <v>834</v>
      </c>
      <c r="I951" s="252" t="s">
        <v>81</v>
      </c>
      <c r="J951" s="252" t="s">
        <v>2290</v>
      </c>
      <c r="K951" s="252">
        <v>2011</v>
      </c>
      <c r="L951" s="252" t="s">
        <v>804</v>
      </c>
      <c r="M951" s="252" t="s">
        <v>804</v>
      </c>
    </row>
    <row r="952" spans="1:13">
      <c r="A952" s="252">
        <v>214524</v>
      </c>
      <c r="B952" s="252" t="s">
        <v>1809</v>
      </c>
      <c r="C952" s="252" t="s">
        <v>162</v>
      </c>
      <c r="D952" s="252" t="s">
        <v>1810</v>
      </c>
      <c r="E952" s="252" t="s">
        <v>833</v>
      </c>
      <c r="F952" s="252">
        <v>33330</v>
      </c>
      <c r="G952" s="252" t="s">
        <v>2249</v>
      </c>
      <c r="H952" s="252" t="s">
        <v>834</v>
      </c>
      <c r="I952" s="252" t="s">
        <v>81</v>
      </c>
      <c r="J952" s="252" t="s">
        <v>2290</v>
      </c>
      <c r="K952" s="252">
        <v>2009</v>
      </c>
      <c r="L952" s="252" t="s">
        <v>2314</v>
      </c>
      <c r="M952" s="252" t="s">
        <v>823</v>
      </c>
    </row>
    <row r="953" spans="1:13">
      <c r="A953" s="252">
        <v>214525</v>
      </c>
      <c r="B953" s="252" t="s">
        <v>1460</v>
      </c>
      <c r="C953" s="252" t="s">
        <v>95</v>
      </c>
      <c r="D953" s="252" t="s">
        <v>483</v>
      </c>
      <c r="E953" s="252" t="s">
        <v>833</v>
      </c>
      <c r="F953" s="252">
        <v>36526</v>
      </c>
      <c r="G953" s="252" t="s">
        <v>2132</v>
      </c>
      <c r="H953" s="252" t="s">
        <v>834</v>
      </c>
      <c r="I953" s="252" t="s">
        <v>81</v>
      </c>
      <c r="J953" s="252" t="s">
        <v>2290</v>
      </c>
      <c r="K953" s="252">
        <v>2017</v>
      </c>
      <c r="L953" s="252" t="s">
        <v>806</v>
      </c>
      <c r="M953" s="252" t="s">
        <v>814</v>
      </c>
    </row>
    <row r="954" spans="1:13">
      <c r="A954" s="252">
        <v>215430</v>
      </c>
      <c r="B954" s="252" t="s">
        <v>1932</v>
      </c>
      <c r="C954" s="252" t="s">
        <v>204</v>
      </c>
      <c r="D954" s="252" t="s">
        <v>442</v>
      </c>
      <c r="E954" s="252" t="s">
        <v>833</v>
      </c>
      <c r="F954" s="252">
        <v>36109</v>
      </c>
      <c r="G954" s="252" t="s">
        <v>2020</v>
      </c>
      <c r="H954" s="252" t="s">
        <v>834</v>
      </c>
      <c r="I954" s="252" t="s">
        <v>182</v>
      </c>
      <c r="J954" s="252" t="s">
        <v>805</v>
      </c>
      <c r="K954" s="252">
        <v>2016</v>
      </c>
      <c r="L954" s="252" t="s">
        <v>824</v>
      </c>
      <c r="M954" s="252" t="s">
        <v>824</v>
      </c>
    </row>
    <row r="955" spans="1:13">
      <c r="A955" s="252">
        <v>215432</v>
      </c>
      <c r="B955" s="252" t="s">
        <v>1126</v>
      </c>
      <c r="C955" s="252" t="s">
        <v>123</v>
      </c>
      <c r="D955" s="252" t="s">
        <v>568</v>
      </c>
      <c r="E955" s="252" t="s">
        <v>833</v>
      </c>
      <c r="F955" s="252">
        <v>36180</v>
      </c>
      <c r="G955" s="252" t="s">
        <v>804</v>
      </c>
      <c r="H955" s="252" t="s">
        <v>834</v>
      </c>
      <c r="I955" s="252" t="s">
        <v>182</v>
      </c>
      <c r="J955" s="252" t="s">
        <v>2290</v>
      </c>
      <c r="K955" s="252">
        <v>2016</v>
      </c>
      <c r="L955" s="252" t="s">
        <v>804</v>
      </c>
      <c r="M955" s="252" t="s">
        <v>804</v>
      </c>
    </row>
    <row r="956" spans="1:13">
      <c r="A956" s="252">
        <v>213027</v>
      </c>
      <c r="B956" s="252" t="s">
        <v>1807</v>
      </c>
      <c r="C956" s="252" t="s">
        <v>126</v>
      </c>
      <c r="D956" s="252" t="s">
        <v>419</v>
      </c>
      <c r="E956" s="252" t="s">
        <v>833</v>
      </c>
      <c r="F956" s="252">
        <v>36188</v>
      </c>
      <c r="G956" s="252" t="s">
        <v>823</v>
      </c>
      <c r="H956" s="252" t="s">
        <v>834</v>
      </c>
      <c r="I956" s="252" t="s">
        <v>81</v>
      </c>
      <c r="J956" s="252" t="s">
        <v>2290</v>
      </c>
      <c r="K956" s="252">
        <v>2017</v>
      </c>
      <c r="L956" s="252" t="s">
        <v>823</v>
      </c>
      <c r="M956" s="252" t="s">
        <v>823</v>
      </c>
    </row>
    <row r="957" spans="1:13">
      <c r="A957" s="252">
        <v>214530</v>
      </c>
      <c r="B957" s="252" t="s">
        <v>1137</v>
      </c>
      <c r="C957" s="252" t="s">
        <v>86</v>
      </c>
      <c r="D957" s="252" t="s">
        <v>752</v>
      </c>
      <c r="E957" s="252" t="s">
        <v>833</v>
      </c>
      <c r="F957" s="252">
        <v>34343</v>
      </c>
      <c r="G957" s="252" t="s">
        <v>804</v>
      </c>
      <c r="H957" s="252" t="s">
        <v>834</v>
      </c>
      <c r="I957" s="252" t="s">
        <v>81</v>
      </c>
      <c r="J957" s="252" t="s">
        <v>805</v>
      </c>
      <c r="K957" s="252">
        <v>2011</v>
      </c>
      <c r="L957" s="252" t="s">
        <v>2291</v>
      </c>
      <c r="M957" s="252" t="s">
        <v>804</v>
      </c>
    </row>
    <row r="958" spans="1:13">
      <c r="A958" s="252">
        <v>214531</v>
      </c>
      <c r="B958" s="252" t="s">
        <v>1843</v>
      </c>
      <c r="C958" s="252" t="s">
        <v>126</v>
      </c>
      <c r="D958" s="252" t="s">
        <v>420</v>
      </c>
      <c r="E958" s="252" t="s">
        <v>833</v>
      </c>
      <c r="F958" s="252">
        <v>36102</v>
      </c>
      <c r="G958" s="252" t="s">
        <v>2254</v>
      </c>
      <c r="H958" s="252" t="s">
        <v>834</v>
      </c>
      <c r="I958" s="252" t="s">
        <v>81</v>
      </c>
      <c r="J958" s="252" t="s">
        <v>2290</v>
      </c>
      <c r="K958" s="252">
        <v>2017</v>
      </c>
      <c r="L958" s="252" t="s">
        <v>823</v>
      </c>
      <c r="M958" s="252" t="s">
        <v>823</v>
      </c>
    </row>
    <row r="959" spans="1:13">
      <c r="A959" s="252">
        <v>213030</v>
      </c>
      <c r="B959" s="252" t="s">
        <v>1551</v>
      </c>
      <c r="C959" s="252" t="s">
        <v>86</v>
      </c>
      <c r="D959" s="252" t="s">
        <v>1552</v>
      </c>
      <c r="E959" s="252" t="s">
        <v>833</v>
      </c>
      <c r="F959" s="252">
        <v>34603</v>
      </c>
      <c r="G959" s="252" t="s">
        <v>804</v>
      </c>
      <c r="H959" s="252" t="s">
        <v>834</v>
      </c>
      <c r="I959" s="252" t="s">
        <v>81</v>
      </c>
      <c r="J959" s="252" t="s">
        <v>2290</v>
      </c>
      <c r="K959" s="252">
        <v>2013</v>
      </c>
      <c r="L959" s="252" t="s">
        <v>806</v>
      </c>
      <c r="M959" s="252" t="s">
        <v>815</v>
      </c>
    </row>
    <row r="960" spans="1:13">
      <c r="A960" s="252">
        <v>213031</v>
      </c>
      <c r="B960" s="252" t="s">
        <v>1265</v>
      </c>
      <c r="C960" s="252" t="s">
        <v>84</v>
      </c>
      <c r="D960" s="252" t="s">
        <v>459</v>
      </c>
      <c r="E960" s="252" t="s">
        <v>833</v>
      </c>
      <c r="F960" s="252">
        <v>33711</v>
      </c>
      <c r="G960" s="252" t="s">
        <v>804</v>
      </c>
      <c r="H960" s="252" t="s">
        <v>834</v>
      </c>
      <c r="I960" s="252" t="s">
        <v>81</v>
      </c>
      <c r="J960" s="252" t="s">
        <v>2290</v>
      </c>
      <c r="K960" s="252">
        <v>2012</v>
      </c>
      <c r="L960" s="252" t="s">
        <v>2292</v>
      </c>
      <c r="M960" s="252" t="s">
        <v>806</v>
      </c>
    </row>
    <row r="961" spans="1:13">
      <c r="A961" s="252">
        <v>213033</v>
      </c>
      <c r="B961" s="252" t="s">
        <v>1733</v>
      </c>
      <c r="C961" s="252" t="s">
        <v>91</v>
      </c>
      <c r="D961" s="252" t="s">
        <v>494</v>
      </c>
      <c r="E961" s="252" t="s">
        <v>832</v>
      </c>
      <c r="F961" s="252">
        <v>35431</v>
      </c>
      <c r="G961" s="252" t="s">
        <v>2216</v>
      </c>
      <c r="H961" s="252" t="s">
        <v>834</v>
      </c>
      <c r="I961" s="252" t="s">
        <v>81</v>
      </c>
      <c r="J961" s="252" t="s">
        <v>805</v>
      </c>
      <c r="K961" s="252">
        <v>2015</v>
      </c>
      <c r="L961" s="252" t="s">
        <v>818</v>
      </c>
      <c r="M961" s="252" t="s">
        <v>818</v>
      </c>
    </row>
    <row r="962" spans="1:13">
      <c r="A962" s="252">
        <v>214534</v>
      </c>
      <c r="B962" s="252" t="s">
        <v>1945</v>
      </c>
      <c r="C962" s="252" t="s">
        <v>88</v>
      </c>
      <c r="D962" s="252" t="s">
        <v>420</v>
      </c>
      <c r="E962" s="252" t="s">
        <v>833</v>
      </c>
      <c r="F962" s="252">
        <v>33833</v>
      </c>
      <c r="G962" s="252" t="s">
        <v>804</v>
      </c>
      <c r="H962" s="252" t="s">
        <v>2284</v>
      </c>
      <c r="I962" s="252" t="s">
        <v>81</v>
      </c>
      <c r="J962" s="252" t="s">
        <v>805</v>
      </c>
      <c r="K962" s="252">
        <v>2011</v>
      </c>
      <c r="L962" s="252" t="s">
        <v>806</v>
      </c>
      <c r="M962" s="252" t="s">
        <v>783</v>
      </c>
    </row>
    <row r="963" spans="1:13">
      <c r="A963" s="252">
        <v>215437</v>
      </c>
      <c r="B963" s="252" t="s">
        <v>1449</v>
      </c>
      <c r="C963" s="252" t="s">
        <v>230</v>
      </c>
      <c r="D963" s="252" t="s">
        <v>551</v>
      </c>
      <c r="E963" s="252" t="s">
        <v>833</v>
      </c>
      <c r="F963" s="252">
        <v>35163</v>
      </c>
      <c r="G963" s="252" t="s">
        <v>814</v>
      </c>
      <c r="H963" s="252" t="s">
        <v>834</v>
      </c>
      <c r="I963" s="252" t="s">
        <v>182</v>
      </c>
      <c r="J963" s="252" t="s">
        <v>2290</v>
      </c>
      <c r="K963" s="252">
        <v>2013</v>
      </c>
      <c r="L963" s="252" t="s">
        <v>2295</v>
      </c>
      <c r="M963" s="252" t="s">
        <v>814</v>
      </c>
    </row>
    <row r="964" spans="1:13">
      <c r="A964" s="252">
        <v>213038</v>
      </c>
      <c r="B964" s="252" t="s">
        <v>1427</v>
      </c>
      <c r="C964" s="252" t="s">
        <v>142</v>
      </c>
      <c r="D964" s="252" t="s">
        <v>432</v>
      </c>
      <c r="E964" s="252" t="s">
        <v>832</v>
      </c>
      <c r="F964" s="252">
        <v>27169</v>
      </c>
      <c r="G964" s="252" t="s">
        <v>2125</v>
      </c>
      <c r="H964" s="252" t="s">
        <v>834</v>
      </c>
      <c r="I964" s="252" t="s">
        <v>81</v>
      </c>
      <c r="J964" s="252" t="s">
        <v>2290</v>
      </c>
      <c r="K964" s="252">
        <v>1992</v>
      </c>
      <c r="L964" s="252" t="s">
        <v>806</v>
      </c>
      <c r="M964" s="252" t="s">
        <v>806</v>
      </c>
    </row>
    <row r="965" spans="1:13">
      <c r="A965" s="252">
        <v>213039</v>
      </c>
      <c r="B965" s="252" t="s">
        <v>1424</v>
      </c>
      <c r="C965" s="252" t="s">
        <v>98</v>
      </c>
      <c r="D965" s="252" t="s">
        <v>387</v>
      </c>
      <c r="E965" s="252" t="s">
        <v>833</v>
      </c>
      <c r="F965" s="252">
        <v>35942</v>
      </c>
      <c r="G965" s="252" t="s">
        <v>2029</v>
      </c>
      <c r="H965" s="252" t="s">
        <v>834</v>
      </c>
      <c r="I965" s="252" t="s">
        <v>81</v>
      </c>
      <c r="J965" s="252" t="s">
        <v>2290</v>
      </c>
      <c r="K965" s="252">
        <v>2017</v>
      </c>
      <c r="L965" s="252" t="s">
        <v>2291</v>
      </c>
      <c r="M965" s="252" t="s">
        <v>806</v>
      </c>
    </row>
    <row r="966" spans="1:13">
      <c r="A966" s="252">
        <v>215439</v>
      </c>
      <c r="B966" s="252" t="s">
        <v>1230</v>
      </c>
      <c r="C966" s="252" t="s">
        <v>86</v>
      </c>
      <c r="D966" s="252" t="s">
        <v>390</v>
      </c>
      <c r="E966" s="252" t="s">
        <v>833</v>
      </c>
      <c r="F966" s="252">
        <v>34184</v>
      </c>
      <c r="G966" s="252" t="s">
        <v>2053</v>
      </c>
      <c r="H966" s="252" t="s">
        <v>834</v>
      </c>
      <c r="I966" s="252" t="s">
        <v>182</v>
      </c>
      <c r="J966" s="252" t="s">
        <v>2290</v>
      </c>
      <c r="K966" s="252">
        <v>2016</v>
      </c>
      <c r="L966" s="252" t="s">
        <v>806</v>
      </c>
      <c r="M966" s="252" t="s">
        <v>806</v>
      </c>
    </row>
    <row r="967" spans="1:13">
      <c r="A967" s="252">
        <v>215440</v>
      </c>
      <c r="B967" s="252" t="s">
        <v>1366</v>
      </c>
      <c r="C967" s="252" t="s">
        <v>132</v>
      </c>
      <c r="D967" s="252" t="s">
        <v>506</v>
      </c>
      <c r="E967" s="252" t="s">
        <v>833</v>
      </c>
      <c r="F967" s="252">
        <v>31325</v>
      </c>
      <c r="G967" s="252" t="s">
        <v>2102</v>
      </c>
      <c r="H967" s="252" t="s">
        <v>834</v>
      </c>
      <c r="I967" s="252" t="s">
        <v>182</v>
      </c>
      <c r="J967" s="252" t="s">
        <v>2290</v>
      </c>
      <c r="K967" s="252">
        <v>2007</v>
      </c>
      <c r="L967" s="252" t="s">
        <v>806</v>
      </c>
      <c r="M967" s="252" t="s">
        <v>806</v>
      </c>
    </row>
    <row r="968" spans="1:13">
      <c r="A968" s="252">
        <v>214542</v>
      </c>
      <c r="B968" s="252" t="s">
        <v>1847</v>
      </c>
      <c r="C968" s="252" t="s">
        <v>105</v>
      </c>
      <c r="D968" s="252" t="s">
        <v>688</v>
      </c>
      <c r="E968" s="252" t="s">
        <v>833</v>
      </c>
      <c r="F968" s="252">
        <v>34040</v>
      </c>
      <c r="G968" s="252" t="s">
        <v>823</v>
      </c>
      <c r="H968" s="252" t="s">
        <v>834</v>
      </c>
      <c r="I968" s="252" t="s">
        <v>81</v>
      </c>
      <c r="J968" s="252" t="s">
        <v>2290</v>
      </c>
      <c r="K968" s="252">
        <v>2011</v>
      </c>
      <c r="L968" s="252" t="s">
        <v>823</v>
      </c>
      <c r="M968" s="252" t="s">
        <v>823</v>
      </c>
    </row>
    <row r="969" spans="1:13">
      <c r="A969" s="252">
        <v>215441</v>
      </c>
      <c r="B969" s="252" t="s">
        <v>1775</v>
      </c>
      <c r="C969" s="252" t="s">
        <v>152</v>
      </c>
      <c r="D969" s="252" t="s">
        <v>572</v>
      </c>
      <c r="E969" s="252" t="s">
        <v>833</v>
      </c>
      <c r="F969" s="252">
        <v>29496</v>
      </c>
      <c r="G969" s="252" t="s">
        <v>2044</v>
      </c>
      <c r="H969" s="252" t="s">
        <v>834</v>
      </c>
      <c r="I969" s="252" t="s">
        <v>182</v>
      </c>
      <c r="J969" s="252" t="s">
        <v>2290</v>
      </c>
      <c r="K969" s="252">
        <v>1999</v>
      </c>
      <c r="L969" s="252" t="s">
        <v>826</v>
      </c>
      <c r="M969" s="252" t="s">
        <v>826</v>
      </c>
    </row>
    <row r="970" spans="1:13">
      <c r="A970" s="252">
        <v>213046</v>
      </c>
      <c r="B970" s="252" t="s">
        <v>1986</v>
      </c>
      <c r="C970" s="252" t="s">
        <v>162</v>
      </c>
      <c r="D970" s="252" t="s">
        <v>731</v>
      </c>
      <c r="E970" s="252" t="s">
        <v>833</v>
      </c>
      <c r="F970" s="252">
        <v>36103</v>
      </c>
      <c r="G970" s="252" t="s">
        <v>804</v>
      </c>
      <c r="H970" s="252" t="s">
        <v>2284</v>
      </c>
      <c r="I970" s="252" t="s">
        <v>81</v>
      </c>
      <c r="J970" s="252" t="s">
        <v>2290</v>
      </c>
      <c r="L970" s="252" t="s">
        <v>804</v>
      </c>
      <c r="M970" s="252" t="s">
        <v>783</v>
      </c>
    </row>
    <row r="971" spans="1:13">
      <c r="A971" s="252">
        <v>215443</v>
      </c>
      <c r="B971" s="252" t="s">
        <v>1783</v>
      </c>
      <c r="C971" s="252" t="s">
        <v>245</v>
      </c>
      <c r="D971" s="252" t="s">
        <v>408</v>
      </c>
      <c r="E971" s="252" t="s">
        <v>833</v>
      </c>
      <c r="F971" s="252">
        <v>34390</v>
      </c>
      <c r="G971" s="252" t="s">
        <v>2178</v>
      </c>
      <c r="H971" s="252" t="s">
        <v>834</v>
      </c>
      <c r="I971" s="252" t="s">
        <v>182</v>
      </c>
      <c r="J971" s="252" t="s">
        <v>2290</v>
      </c>
      <c r="K971" s="252">
        <v>2012</v>
      </c>
      <c r="L971" s="252" t="s">
        <v>826</v>
      </c>
      <c r="M971" s="252" t="s">
        <v>826</v>
      </c>
    </row>
    <row r="972" spans="1:13">
      <c r="A972" s="252">
        <v>214552</v>
      </c>
      <c r="B972" s="252" t="s">
        <v>1444</v>
      </c>
      <c r="C972" s="252" t="s">
        <v>91</v>
      </c>
      <c r="D972" s="252" t="s">
        <v>647</v>
      </c>
      <c r="E972" s="252" t="s">
        <v>833</v>
      </c>
      <c r="F972" s="252">
        <v>35445</v>
      </c>
      <c r="G972" s="252" t="s">
        <v>814</v>
      </c>
      <c r="H972" s="252" t="s">
        <v>834</v>
      </c>
      <c r="I972" s="252" t="s">
        <v>81</v>
      </c>
      <c r="J972" s="252" t="s">
        <v>2290</v>
      </c>
      <c r="K972" s="252">
        <v>2014</v>
      </c>
      <c r="L972" s="252" t="s">
        <v>804</v>
      </c>
      <c r="M972" s="252" t="s">
        <v>814</v>
      </c>
    </row>
    <row r="973" spans="1:13">
      <c r="A973" s="252">
        <v>215448</v>
      </c>
      <c r="B973" s="252" t="s">
        <v>1671</v>
      </c>
      <c r="C973" s="252" t="s">
        <v>84</v>
      </c>
      <c r="D973" s="252" t="s">
        <v>456</v>
      </c>
      <c r="E973" s="252" t="s">
        <v>833</v>
      </c>
      <c r="F973" s="252">
        <v>35796</v>
      </c>
      <c r="G973" s="252" t="s">
        <v>2201</v>
      </c>
      <c r="H973" s="252" t="s">
        <v>834</v>
      </c>
      <c r="I973" s="252" t="s">
        <v>182</v>
      </c>
      <c r="J973" s="252" t="s">
        <v>805</v>
      </c>
      <c r="K973" s="252">
        <v>2015</v>
      </c>
      <c r="L973" s="252" t="s">
        <v>806</v>
      </c>
      <c r="M973" s="252" t="s">
        <v>829</v>
      </c>
    </row>
    <row r="974" spans="1:13">
      <c r="A974" s="252">
        <v>208767</v>
      </c>
      <c r="B974" s="252" t="s">
        <v>953</v>
      </c>
      <c r="C974" s="252" t="s">
        <v>86</v>
      </c>
      <c r="D974" s="252" t="s">
        <v>954</v>
      </c>
      <c r="E974" s="252" t="s">
        <v>832</v>
      </c>
      <c r="F974" s="252">
        <v>25112</v>
      </c>
      <c r="G974" s="252" t="s">
        <v>2025</v>
      </c>
      <c r="H974" s="252" t="s">
        <v>834</v>
      </c>
      <c r="I974" s="252" t="s">
        <v>81</v>
      </c>
      <c r="J974" s="252" t="s">
        <v>2290</v>
      </c>
      <c r="K974" s="252" t="s">
        <v>2304</v>
      </c>
      <c r="L974" s="252" t="s">
        <v>804</v>
      </c>
      <c r="M974" s="252" t="s">
        <v>804</v>
      </c>
    </row>
    <row r="975" spans="1:13">
      <c r="A975" s="252">
        <v>212053</v>
      </c>
      <c r="B975" s="252" t="s">
        <v>1408</v>
      </c>
      <c r="C975" s="252" t="s">
        <v>288</v>
      </c>
      <c r="D975" s="252" t="s">
        <v>552</v>
      </c>
      <c r="E975" s="252" t="s">
        <v>832</v>
      </c>
      <c r="F975" s="252">
        <v>35630</v>
      </c>
      <c r="G975" s="252" t="s">
        <v>2029</v>
      </c>
      <c r="H975" s="252" t="s">
        <v>834</v>
      </c>
      <c r="I975" s="252" t="s">
        <v>81</v>
      </c>
      <c r="J975" s="252" t="s">
        <v>2290</v>
      </c>
      <c r="K975" s="252">
        <v>2015</v>
      </c>
      <c r="L975" s="252" t="s">
        <v>2291</v>
      </c>
      <c r="M975" s="252" t="s">
        <v>806</v>
      </c>
    </row>
    <row r="976" spans="1:13">
      <c r="A976" s="252">
        <v>215512</v>
      </c>
      <c r="B976" s="252" t="s">
        <v>1246</v>
      </c>
      <c r="C976" s="252" t="s">
        <v>228</v>
      </c>
      <c r="D976" s="252" t="s">
        <v>474</v>
      </c>
      <c r="E976" s="252" t="s">
        <v>832</v>
      </c>
      <c r="F976" s="252">
        <v>31741</v>
      </c>
      <c r="G976" s="252" t="s">
        <v>804</v>
      </c>
      <c r="H976" s="252" t="s">
        <v>834</v>
      </c>
      <c r="I976" s="252" t="s">
        <v>182</v>
      </c>
      <c r="J976" s="252" t="s">
        <v>2290</v>
      </c>
      <c r="K976" s="252">
        <v>2004</v>
      </c>
      <c r="L976" s="252" t="s">
        <v>806</v>
      </c>
      <c r="M976" s="252" t="s">
        <v>806</v>
      </c>
    </row>
    <row r="977" spans="1:21">
      <c r="A977" s="252">
        <v>213058</v>
      </c>
      <c r="B977" s="252" t="s">
        <v>1118</v>
      </c>
      <c r="C977" s="252" t="s">
        <v>133</v>
      </c>
      <c r="D977" s="252" t="s">
        <v>621</v>
      </c>
      <c r="E977" s="252" t="s">
        <v>832</v>
      </c>
      <c r="F977" s="252">
        <v>35104</v>
      </c>
      <c r="G977" s="252" t="s">
        <v>804</v>
      </c>
      <c r="H977" s="252" t="s">
        <v>834</v>
      </c>
      <c r="I977" s="252" t="s">
        <v>81</v>
      </c>
      <c r="J977" s="252" t="s">
        <v>805</v>
      </c>
      <c r="K977" s="252">
        <v>2014</v>
      </c>
      <c r="L977" s="252" t="s">
        <v>804</v>
      </c>
      <c r="M977" s="252" t="s">
        <v>804</v>
      </c>
    </row>
    <row r="978" spans="1:21">
      <c r="A978" s="252">
        <v>214562</v>
      </c>
      <c r="B978" s="252" t="s">
        <v>960</v>
      </c>
      <c r="C978" s="252" t="s">
        <v>113</v>
      </c>
      <c r="D978" s="252" t="s">
        <v>410</v>
      </c>
      <c r="E978" s="252" t="s">
        <v>832</v>
      </c>
      <c r="F978" s="252">
        <v>36168</v>
      </c>
      <c r="G978" s="252" t="s">
        <v>804</v>
      </c>
      <c r="H978" s="252" t="s">
        <v>834</v>
      </c>
      <c r="I978" s="252" t="s">
        <v>182</v>
      </c>
      <c r="J978" s="252" t="s">
        <v>2290</v>
      </c>
      <c r="K978" s="252">
        <v>2017</v>
      </c>
      <c r="L978" s="252" t="s">
        <v>806</v>
      </c>
      <c r="M978" s="252" t="s">
        <v>804</v>
      </c>
    </row>
    <row r="979" spans="1:21">
      <c r="A979" s="252">
        <v>211400</v>
      </c>
      <c r="B979" s="252" t="s">
        <v>1584</v>
      </c>
      <c r="C979" s="252" t="s">
        <v>119</v>
      </c>
      <c r="D979" s="252" t="s">
        <v>602</v>
      </c>
      <c r="E979" s="252" t="s">
        <v>832</v>
      </c>
      <c r="F979" s="252">
        <v>28015</v>
      </c>
      <c r="G979" s="252" t="s">
        <v>2170</v>
      </c>
      <c r="H979" s="252" t="s">
        <v>834</v>
      </c>
      <c r="I979" s="252" t="s">
        <v>182</v>
      </c>
      <c r="J979" s="252" t="s">
        <v>2290</v>
      </c>
      <c r="K979" s="252">
        <v>2014</v>
      </c>
      <c r="L979" s="252" t="s">
        <v>814</v>
      </c>
      <c r="M979" s="252" t="s">
        <v>816</v>
      </c>
    </row>
    <row r="980" spans="1:21">
      <c r="A980" s="252">
        <v>214563</v>
      </c>
      <c r="B980" s="252" t="s">
        <v>1079</v>
      </c>
      <c r="C980" s="252" t="s">
        <v>1080</v>
      </c>
      <c r="D980" s="252" t="s">
        <v>391</v>
      </c>
      <c r="E980" s="252" t="s">
        <v>832</v>
      </c>
      <c r="F980" s="252">
        <v>35815</v>
      </c>
      <c r="G980" s="252" t="s">
        <v>804</v>
      </c>
      <c r="H980" s="252" t="s">
        <v>834</v>
      </c>
      <c r="I980" s="252" t="s">
        <v>182</v>
      </c>
      <c r="J980" s="252" t="s">
        <v>2290</v>
      </c>
      <c r="K980" s="252">
        <v>2016</v>
      </c>
      <c r="L980" s="252" t="s">
        <v>804</v>
      </c>
      <c r="M980" s="252" t="s">
        <v>804</v>
      </c>
    </row>
    <row r="981" spans="1:21">
      <c r="A981" s="252">
        <v>214566</v>
      </c>
      <c r="B981" s="252" t="s">
        <v>1102</v>
      </c>
      <c r="C981" s="252" t="s">
        <v>113</v>
      </c>
      <c r="D981" s="252" t="s">
        <v>408</v>
      </c>
      <c r="E981" s="252" t="s">
        <v>833</v>
      </c>
      <c r="F981" s="252">
        <v>32396</v>
      </c>
      <c r="G981" s="252" t="s">
        <v>804</v>
      </c>
      <c r="H981" s="252" t="s">
        <v>834</v>
      </c>
      <c r="I981" s="252" t="s">
        <v>81</v>
      </c>
      <c r="J981" s="252" t="s">
        <v>2290</v>
      </c>
      <c r="K981" s="252">
        <v>2008</v>
      </c>
      <c r="L981" s="252" t="s">
        <v>804</v>
      </c>
      <c r="M981" s="252" t="s">
        <v>804</v>
      </c>
    </row>
    <row r="982" spans="1:21">
      <c r="A982" s="252">
        <v>214569</v>
      </c>
      <c r="B982" s="252" t="s">
        <v>1036</v>
      </c>
      <c r="C982" s="252" t="s">
        <v>246</v>
      </c>
      <c r="D982" s="252" t="s">
        <v>614</v>
      </c>
      <c r="E982" s="252" t="s">
        <v>832</v>
      </c>
      <c r="F982" s="252">
        <v>32881</v>
      </c>
      <c r="G982" s="252" t="s">
        <v>804</v>
      </c>
      <c r="H982" s="252" t="s">
        <v>834</v>
      </c>
      <c r="I982" s="252" t="s">
        <v>81</v>
      </c>
      <c r="J982" s="252" t="s">
        <v>2290</v>
      </c>
      <c r="K982" s="252">
        <v>2016</v>
      </c>
      <c r="L982" s="252" t="s">
        <v>804</v>
      </c>
      <c r="M982" s="252" t="s">
        <v>804</v>
      </c>
    </row>
    <row r="983" spans="1:21">
      <c r="A983" s="252">
        <v>212058</v>
      </c>
      <c r="B983" s="252" t="s">
        <v>913</v>
      </c>
      <c r="C983" s="252" t="s">
        <v>914</v>
      </c>
      <c r="D983" s="252" t="s">
        <v>438</v>
      </c>
      <c r="E983" s="252" t="s">
        <v>832</v>
      </c>
      <c r="F983" s="252">
        <v>35558</v>
      </c>
      <c r="G983" s="252" t="s">
        <v>804</v>
      </c>
      <c r="H983" s="252" t="s">
        <v>834</v>
      </c>
      <c r="I983" s="252" t="s">
        <v>81</v>
      </c>
      <c r="J983" s="252" t="s">
        <v>2290</v>
      </c>
      <c r="K983" s="252">
        <v>2015</v>
      </c>
      <c r="L983" s="252" t="s">
        <v>804</v>
      </c>
      <c r="M983" s="252" t="s">
        <v>804</v>
      </c>
    </row>
    <row r="984" spans="1:21">
      <c r="A984" s="252">
        <v>213062</v>
      </c>
      <c r="B984" s="252" t="s">
        <v>1738</v>
      </c>
      <c r="C984" s="252" t="s">
        <v>145</v>
      </c>
      <c r="D984" s="252" t="s">
        <v>482</v>
      </c>
      <c r="E984" s="252" t="s">
        <v>833</v>
      </c>
      <c r="F984" s="252">
        <v>35017</v>
      </c>
      <c r="G984" s="252" t="s">
        <v>2219</v>
      </c>
      <c r="H984" s="252" t="s">
        <v>834</v>
      </c>
      <c r="I984" s="252" t="s">
        <v>81</v>
      </c>
      <c r="J984" s="252" t="s">
        <v>805</v>
      </c>
      <c r="K984" s="252">
        <v>2015</v>
      </c>
      <c r="L984" s="252" t="s">
        <v>2324</v>
      </c>
      <c r="M984" s="252" t="s">
        <v>818</v>
      </c>
    </row>
    <row r="985" spans="1:21">
      <c r="A985" s="252">
        <v>213067</v>
      </c>
      <c r="B985" s="252" t="s">
        <v>1452</v>
      </c>
      <c r="C985" s="252" t="s">
        <v>88</v>
      </c>
      <c r="D985" s="252" t="s">
        <v>464</v>
      </c>
      <c r="E985" s="252" t="s">
        <v>833</v>
      </c>
      <c r="F985" s="252">
        <v>34616</v>
      </c>
      <c r="G985" s="252" t="s">
        <v>814</v>
      </c>
      <c r="H985" s="252" t="s">
        <v>834</v>
      </c>
      <c r="I985" s="252" t="s">
        <v>81</v>
      </c>
      <c r="J985" s="252" t="s">
        <v>805</v>
      </c>
      <c r="K985" s="252">
        <v>2012</v>
      </c>
      <c r="L985" s="252" t="s">
        <v>804</v>
      </c>
      <c r="M985" s="252" t="s">
        <v>814</v>
      </c>
    </row>
    <row r="986" spans="1:21">
      <c r="A986" s="252">
        <v>214576</v>
      </c>
      <c r="B986" s="252" t="s">
        <v>1101</v>
      </c>
      <c r="C986" s="252" t="s">
        <v>113</v>
      </c>
      <c r="D986" s="252" t="s">
        <v>540</v>
      </c>
      <c r="E986" s="252" t="s">
        <v>833</v>
      </c>
      <c r="F986" s="252">
        <v>36161</v>
      </c>
      <c r="G986" s="252" t="s">
        <v>804</v>
      </c>
      <c r="H986" s="252" t="s">
        <v>834</v>
      </c>
      <c r="I986" s="252" t="s">
        <v>81</v>
      </c>
      <c r="J986" s="252" t="s">
        <v>2290</v>
      </c>
      <c r="K986" s="252">
        <v>2016</v>
      </c>
      <c r="L986" s="252" t="s">
        <v>804</v>
      </c>
      <c r="M986" s="252" t="s">
        <v>804</v>
      </c>
    </row>
    <row r="987" spans="1:21">
      <c r="A987" s="252">
        <v>215464</v>
      </c>
      <c r="B987" s="252" t="s">
        <v>1723</v>
      </c>
      <c r="C987" s="252" t="s">
        <v>114</v>
      </c>
      <c r="D987" s="252" t="s">
        <v>447</v>
      </c>
      <c r="E987" s="252" t="s">
        <v>833</v>
      </c>
      <c r="F987" s="252">
        <v>33725</v>
      </c>
      <c r="G987" s="252" t="s">
        <v>804</v>
      </c>
      <c r="H987" s="252" t="s">
        <v>834</v>
      </c>
      <c r="I987" s="252" t="s">
        <v>182</v>
      </c>
      <c r="J987" s="252" t="s">
        <v>2290</v>
      </c>
      <c r="K987" s="252">
        <v>2011</v>
      </c>
      <c r="L987" s="252" t="s">
        <v>806</v>
      </c>
      <c r="M987" s="252" t="s">
        <v>818</v>
      </c>
    </row>
    <row r="988" spans="1:21">
      <c r="A988" s="252">
        <v>214577</v>
      </c>
      <c r="B988" s="252" t="s">
        <v>1091</v>
      </c>
      <c r="C988" s="252" t="s">
        <v>185</v>
      </c>
      <c r="D988" s="252" t="s">
        <v>451</v>
      </c>
      <c r="E988" s="252" t="s">
        <v>833</v>
      </c>
      <c r="F988" s="252">
        <v>32517</v>
      </c>
      <c r="G988" s="252" t="s">
        <v>804</v>
      </c>
      <c r="H988" s="252" t="s">
        <v>834</v>
      </c>
      <c r="I988" s="252" t="s">
        <v>81</v>
      </c>
      <c r="J988" s="252" t="s">
        <v>2290</v>
      </c>
      <c r="K988" s="252">
        <v>2006</v>
      </c>
      <c r="L988" s="252" t="s">
        <v>2291</v>
      </c>
      <c r="M988" s="252" t="s">
        <v>804</v>
      </c>
      <c r="S988" s="252">
        <v>675</v>
      </c>
      <c r="T988" s="252" t="s">
        <v>2342</v>
      </c>
      <c r="U988" s="252" t="s">
        <v>2343</v>
      </c>
    </row>
    <row r="989" spans="1:21">
      <c r="A989" s="252">
        <v>215469</v>
      </c>
      <c r="B989" s="252" t="s">
        <v>1952</v>
      </c>
      <c r="C989" s="252" t="s">
        <v>706</v>
      </c>
      <c r="D989" s="252" t="s">
        <v>629</v>
      </c>
      <c r="E989" s="252" t="s">
        <v>833</v>
      </c>
      <c r="F989" s="252">
        <v>33660</v>
      </c>
      <c r="G989" s="252" t="s">
        <v>2190</v>
      </c>
      <c r="H989" s="252" t="s">
        <v>2284</v>
      </c>
      <c r="I989" s="252" t="s">
        <v>182</v>
      </c>
      <c r="J989" s="252" t="s">
        <v>2290</v>
      </c>
      <c r="K989" s="252">
        <v>2010</v>
      </c>
      <c r="L989" s="252" t="s">
        <v>2292</v>
      </c>
      <c r="M989" s="252" t="s">
        <v>783</v>
      </c>
    </row>
    <row r="990" spans="1:21">
      <c r="A990" s="252">
        <v>215470</v>
      </c>
      <c r="B990" s="252" t="s">
        <v>1589</v>
      </c>
      <c r="C990" s="252" t="s">
        <v>285</v>
      </c>
      <c r="D990" s="252" t="s">
        <v>395</v>
      </c>
      <c r="E990" s="252" t="s">
        <v>833</v>
      </c>
      <c r="F990" s="252">
        <v>35436</v>
      </c>
      <c r="G990" s="252" t="s">
        <v>2172</v>
      </c>
      <c r="H990" s="252" t="s">
        <v>834</v>
      </c>
      <c r="I990" s="252" t="s">
        <v>182</v>
      </c>
      <c r="J990" s="252" t="s">
        <v>805</v>
      </c>
      <c r="K990" s="252">
        <v>2014</v>
      </c>
      <c r="L990" s="252" t="s">
        <v>816</v>
      </c>
      <c r="M990" s="252" t="s">
        <v>816</v>
      </c>
    </row>
    <row r="991" spans="1:21">
      <c r="A991" s="252">
        <v>214581</v>
      </c>
      <c r="B991" s="252" t="s">
        <v>1845</v>
      </c>
      <c r="C991" s="252" t="s">
        <v>91</v>
      </c>
      <c r="D991" s="252" t="s">
        <v>342</v>
      </c>
      <c r="E991" s="252" t="s">
        <v>833</v>
      </c>
      <c r="F991" s="252">
        <v>34463</v>
      </c>
      <c r="G991" s="252" t="s">
        <v>2256</v>
      </c>
      <c r="H991" s="252" t="s">
        <v>834</v>
      </c>
      <c r="I991" s="252" t="s">
        <v>81</v>
      </c>
      <c r="J991" s="252" t="s">
        <v>2290</v>
      </c>
      <c r="K991" s="252">
        <v>2014</v>
      </c>
      <c r="L991" s="252" t="s">
        <v>823</v>
      </c>
      <c r="M991" s="252" t="s">
        <v>823</v>
      </c>
    </row>
    <row r="992" spans="1:21">
      <c r="A992" s="252">
        <v>215472</v>
      </c>
      <c r="B992" s="252" t="s">
        <v>1027</v>
      </c>
      <c r="C992" s="252" t="s">
        <v>774</v>
      </c>
      <c r="D992" s="252" t="s">
        <v>718</v>
      </c>
      <c r="E992" s="252" t="s">
        <v>833</v>
      </c>
      <c r="F992" s="252">
        <v>34329</v>
      </c>
      <c r="G992" s="252" t="s">
        <v>2030</v>
      </c>
      <c r="H992" s="252" t="s">
        <v>834</v>
      </c>
      <c r="I992" s="252" t="s">
        <v>182</v>
      </c>
      <c r="J992" s="252" t="s">
        <v>2290</v>
      </c>
      <c r="K992" s="252">
        <v>2011</v>
      </c>
      <c r="L992" s="252" t="s">
        <v>2292</v>
      </c>
      <c r="M992" s="252" t="s">
        <v>804</v>
      </c>
    </row>
    <row r="993" spans="1:13">
      <c r="A993" s="252">
        <v>210716</v>
      </c>
      <c r="B993" s="252" t="s">
        <v>1844</v>
      </c>
      <c r="C993" s="252" t="s">
        <v>113</v>
      </c>
      <c r="D993" s="252" t="s">
        <v>408</v>
      </c>
      <c r="E993" s="252" t="s">
        <v>833</v>
      </c>
      <c r="F993" s="252">
        <v>30865</v>
      </c>
      <c r="G993" s="252" t="s">
        <v>2255</v>
      </c>
      <c r="H993" s="252" t="s">
        <v>834</v>
      </c>
      <c r="I993" s="252" t="s">
        <v>81</v>
      </c>
      <c r="J993" s="252" t="s">
        <v>805</v>
      </c>
      <c r="K993" s="252">
        <v>2003</v>
      </c>
      <c r="L993" s="252" t="s">
        <v>2314</v>
      </c>
      <c r="M993" s="252" t="s">
        <v>823</v>
      </c>
    </row>
    <row r="994" spans="1:13">
      <c r="A994" s="252">
        <v>213072</v>
      </c>
      <c r="B994" s="252" t="s">
        <v>1678</v>
      </c>
      <c r="C994" s="252" t="s">
        <v>113</v>
      </c>
      <c r="D994" s="252" t="s">
        <v>410</v>
      </c>
      <c r="E994" s="252" t="s">
        <v>833</v>
      </c>
      <c r="F994" s="252">
        <v>34709</v>
      </c>
      <c r="G994" s="252" t="s">
        <v>830</v>
      </c>
      <c r="H994" s="252" t="s">
        <v>834</v>
      </c>
      <c r="I994" s="252" t="s">
        <v>81</v>
      </c>
      <c r="J994" s="252" t="s">
        <v>805</v>
      </c>
      <c r="K994" s="252">
        <v>2015</v>
      </c>
      <c r="L994" s="252" t="s">
        <v>2323</v>
      </c>
      <c r="M994" s="252" t="s">
        <v>830</v>
      </c>
    </row>
    <row r="995" spans="1:13">
      <c r="A995" s="252">
        <v>214587</v>
      </c>
      <c r="B995" s="252" t="s">
        <v>1109</v>
      </c>
      <c r="C995" s="252" t="s">
        <v>307</v>
      </c>
      <c r="D995" s="252" t="s">
        <v>536</v>
      </c>
      <c r="E995" s="252" t="s">
        <v>833</v>
      </c>
      <c r="F995" s="252">
        <v>35099</v>
      </c>
      <c r="G995" s="252" t="s">
        <v>804</v>
      </c>
      <c r="H995" s="252" t="s">
        <v>834</v>
      </c>
      <c r="I995" s="252" t="s">
        <v>81</v>
      </c>
      <c r="J995" s="252" t="s">
        <v>2290</v>
      </c>
      <c r="K995" s="252">
        <v>2015</v>
      </c>
      <c r="L995" s="252" t="s">
        <v>806</v>
      </c>
      <c r="M995" s="252" t="s">
        <v>804</v>
      </c>
    </row>
    <row r="996" spans="1:13">
      <c r="A996" s="252">
        <v>215473</v>
      </c>
      <c r="B996" s="252" t="s">
        <v>1315</v>
      </c>
      <c r="C996" s="252" t="s">
        <v>148</v>
      </c>
      <c r="D996" s="252" t="s">
        <v>461</v>
      </c>
      <c r="E996" s="252" t="s">
        <v>832</v>
      </c>
      <c r="F996" s="252">
        <v>35472</v>
      </c>
      <c r="G996" s="252" t="s">
        <v>1310</v>
      </c>
      <c r="H996" s="252" t="s">
        <v>834</v>
      </c>
      <c r="I996" s="252" t="s">
        <v>182</v>
      </c>
      <c r="J996" s="252" t="s">
        <v>805</v>
      </c>
      <c r="K996" s="252">
        <v>2016</v>
      </c>
      <c r="L996" s="252" t="s">
        <v>806</v>
      </c>
      <c r="M996" s="252" t="s">
        <v>806</v>
      </c>
    </row>
    <row r="997" spans="1:13">
      <c r="A997" s="252">
        <v>214588</v>
      </c>
      <c r="B997" s="252" t="s">
        <v>921</v>
      </c>
      <c r="C997" s="252" t="s">
        <v>109</v>
      </c>
      <c r="D997" s="252" t="s">
        <v>589</v>
      </c>
      <c r="E997" s="252" t="s">
        <v>832</v>
      </c>
      <c r="F997" s="252">
        <v>35449</v>
      </c>
      <c r="G997" s="252" t="s">
        <v>804</v>
      </c>
      <c r="H997" s="252" t="s">
        <v>834</v>
      </c>
      <c r="I997" s="252" t="s">
        <v>81</v>
      </c>
      <c r="J997" s="252" t="s">
        <v>805</v>
      </c>
      <c r="K997" s="252">
        <v>2014</v>
      </c>
      <c r="L997" s="252" t="s">
        <v>2292</v>
      </c>
      <c r="M997" s="252" t="s">
        <v>804</v>
      </c>
    </row>
    <row r="998" spans="1:13">
      <c r="A998" s="252">
        <v>211407</v>
      </c>
      <c r="B998" s="252" t="s">
        <v>1376</v>
      </c>
      <c r="C998" s="252" t="s">
        <v>245</v>
      </c>
      <c r="D998" s="252" t="s">
        <v>412</v>
      </c>
      <c r="E998" s="252" t="s">
        <v>832</v>
      </c>
      <c r="F998" s="252">
        <v>35154</v>
      </c>
      <c r="G998" s="252" t="s">
        <v>806</v>
      </c>
      <c r="H998" s="252" t="s">
        <v>834</v>
      </c>
      <c r="I998" s="252" t="s">
        <v>81</v>
      </c>
      <c r="J998" s="252" t="s">
        <v>2290</v>
      </c>
      <c r="K998" s="252">
        <v>2015</v>
      </c>
      <c r="L998" s="252" t="s">
        <v>806</v>
      </c>
      <c r="M998" s="252" t="s">
        <v>806</v>
      </c>
    </row>
    <row r="999" spans="1:13">
      <c r="A999" s="252">
        <v>215453</v>
      </c>
      <c r="B999" s="252" t="s">
        <v>1394</v>
      </c>
      <c r="C999" s="252" t="s">
        <v>267</v>
      </c>
      <c r="D999" s="252" t="s">
        <v>395</v>
      </c>
      <c r="E999" s="252" t="s">
        <v>833</v>
      </c>
      <c r="F999" s="252">
        <v>35446</v>
      </c>
      <c r="G999" s="252" t="s">
        <v>2050</v>
      </c>
      <c r="H999" s="252" t="s">
        <v>834</v>
      </c>
      <c r="I999" s="252" t="s">
        <v>182</v>
      </c>
      <c r="J999" s="252" t="s">
        <v>2290</v>
      </c>
      <c r="K999" s="252">
        <v>2014</v>
      </c>
      <c r="L999" s="252" t="s">
        <v>806</v>
      </c>
      <c r="M999" s="252" t="s">
        <v>806</v>
      </c>
    </row>
    <row r="1000" spans="1:13">
      <c r="A1000" s="252">
        <v>210708</v>
      </c>
      <c r="B1000" s="252" t="s">
        <v>1304</v>
      </c>
      <c r="C1000" s="252" t="s">
        <v>148</v>
      </c>
      <c r="D1000" s="252" t="s">
        <v>386</v>
      </c>
      <c r="E1000" s="252" t="s">
        <v>833</v>
      </c>
      <c r="F1000" s="252">
        <v>34454</v>
      </c>
      <c r="G1000" s="252" t="s">
        <v>1310</v>
      </c>
      <c r="H1000" s="252" t="s">
        <v>834</v>
      </c>
      <c r="I1000" s="252" t="s">
        <v>182</v>
      </c>
      <c r="J1000" s="252" t="s">
        <v>805</v>
      </c>
      <c r="K1000" s="252" t="s">
        <v>2312</v>
      </c>
      <c r="L1000" s="252" t="s">
        <v>806</v>
      </c>
      <c r="M1000" s="252" t="s">
        <v>806</v>
      </c>
    </row>
    <row r="1001" spans="1:13">
      <c r="A1001" s="252">
        <v>210164</v>
      </c>
      <c r="B1001" s="252" t="s">
        <v>1583</v>
      </c>
      <c r="C1001" s="252" t="s">
        <v>225</v>
      </c>
      <c r="D1001" s="252" t="s">
        <v>408</v>
      </c>
      <c r="E1001" s="252" t="s">
        <v>833</v>
      </c>
      <c r="F1001" s="252">
        <v>34591</v>
      </c>
      <c r="G1001" s="252" t="s">
        <v>816</v>
      </c>
      <c r="H1001" s="252" t="s">
        <v>834</v>
      </c>
      <c r="I1001" s="252" t="s">
        <v>81</v>
      </c>
      <c r="J1001" s="252" t="s">
        <v>2290</v>
      </c>
      <c r="K1001" s="252" t="s">
        <v>2308</v>
      </c>
      <c r="L1001" s="252" t="s">
        <v>816</v>
      </c>
      <c r="M1001" s="252" t="s">
        <v>816</v>
      </c>
    </row>
    <row r="1002" spans="1:13">
      <c r="A1002" s="252">
        <v>214593</v>
      </c>
      <c r="B1002" s="252" t="s">
        <v>1878</v>
      </c>
      <c r="C1002" s="252" t="s">
        <v>85</v>
      </c>
      <c r="D1002" s="252" t="s">
        <v>1563</v>
      </c>
      <c r="E1002" s="252" t="s">
        <v>833</v>
      </c>
      <c r="F1002" s="252">
        <v>35462</v>
      </c>
      <c r="G1002" s="252" t="s">
        <v>823</v>
      </c>
      <c r="H1002" s="252" t="s">
        <v>834</v>
      </c>
      <c r="I1002" s="252" t="s">
        <v>182</v>
      </c>
      <c r="J1002" s="252" t="s">
        <v>2290</v>
      </c>
      <c r="K1002" s="252">
        <v>2015</v>
      </c>
      <c r="L1002" s="252" t="s">
        <v>823</v>
      </c>
      <c r="M1002" s="252" t="s">
        <v>823</v>
      </c>
    </row>
    <row r="1003" spans="1:13">
      <c r="A1003" s="252">
        <v>214594</v>
      </c>
      <c r="B1003" s="252" t="s">
        <v>1281</v>
      </c>
      <c r="C1003" s="252" t="s">
        <v>685</v>
      </c>
      <c r="D1003" s="252" t="s">
        <v>545</v>
      </c>
      <c r="E1003" s="252" t="s">
        <v>833</v>
      </c>
      <c r="F1003" s="252">
        <v>34192</v>
      </c>
      <c r="G1003" s="252" t="s">
        <v>804</v>
      </c>
      <c r="H1003" s="252" t="s">
        <v>834</v>
      </c>
      <c r="I1003" s="252" t="s">
        <v>81</v>
      </c>
      <c r="J1003" s="252" t="s">
        <v>2290</v>
      </c>
      <c r="K1003" s="252">
        <v>2011</v>
      </c>
      <c r="L1003" s="252" t="s">
        <v>806</v>
      </c>
      <c r="M1003" s="252" t="s">
        <v>806</v>
      </c>
    </row>
    <row r="1004" spans="1:13">
      <c r="A1004" s="252">
        <v>213078</v>
      </c>
      <c r="B1004" s="252" t="s">
        <v>1725</v>
      </c>
      <c r="C1004" s="252" t="s">
        <v>120</v>
      </c>
      <c r="D1004" s="252" t="s">
        <v>1726</v>
      </c>
      <c r="E1004" s="252" t="s">
        <v>833</v>
      </c>
      <c r="F1004" s="252">
        <v>35763</v>
      </c>
      <c r="G1004" s="252" t="s">
        <v>804</v>
      </c>
      <c r="H1004" s="252" t="s">
        <v>834</v>
      </c>
      <c r="I1004" s="252" t="s">
        <v>81</v>
      </c>
      <c r="J1004" s="252" t="s">
        <v>805</v>
      </c>
      <c r="K1004" s="252">
        <v>2014</v>
      </c>
      <c r="L1004" s="252" t="s">
        <v>818</v>
      </c>
      <c r="M1004" s="252" t="s">
        <v>818</v>
      </c>
    </row>
    <row r="1005" spans="1:13">
      <c r="A1005" s="252">
        <v>214596</v>
      </c>
      <c r="B1005" s="252" t="s">
        <v>944</v>
      </c>
      <c r="C1005" s="252" t="s">
        <v>267</v>
      </c>
      <c r="D1005" s="252" t="s">
        <v>440</v>
      </c>
      <c r="E1005" s="252" t="s">
        <v>833</v>
      </c>
      <c r="F1005" s="252">
        <v>36545</v>
      </c>
      <c r="G1005" s="252" t="s">
        <v>804</v>
      </c>
      <c r="H1005" s="252" t="s">
        <v>834</v>
      </c>
      <c r="I1005" s="252" t="s">
        <v>81</v>
      </c>
      <c r="J1005" s="252" t="s">
        <v>2290</v>
      </c>
      <c r="K1005" s="252">
        <v>2017</v>
      </c>
      <c r="L1005" s="252" t="s">
        <v>806</v>
      </c>
      <c r="M1005" s="252" t="s">
        <v>804</v>
      </c>
    </row>
    <row r="1006" spans="1:13">
      <c r="A1006" s="252">
        <v>215477</v>
      </c>
      <c r="B1006" s="252" t="s">
        <v>1709</v>
      </c>
      <c r="C1006" s="252" t="s">
        <v>88</v>
      </c>
      <c r="D1006" s="252" t="s">
        <v>397</v>
      </c>
      <c r="E1006" s="252" t="s">
        <v>833</v>
      </c>
      <c r="F1006" s="252">
        <v>35074</v>
      </c>
      <c r="G1006" s="252" t="s">
        <v>818</v>
      </c>
      <c r="H1006" s="252" t="s">
        <v>834</v>
      </c>
      <c r="I1006" s="252" t="s">
        <v>182</v>
      </c>
      <c r="J1006" s="252" t="s">
        <v>2290</v>
      </c>
      <c r="K1006" s="252">
        <v>2013</v>
      </c>
      <c r="L1006" s="252" t="s">
        <v>2324</v>
      </c>
      <c r="M1006" s="252" t="s">
        <v>818</v>
      </c>
    </row>
    <row r="1007" spans="1:13">
      <c r="A1007" s="252">
        <v>214600</v>
      </c>
      <c r="B1007" s="252" t="s">
        <v>1550</v>
      </c>
      <c r="C1007" s="252" t="s">
        <v>109</v>
      </c>
      <c r="D1007" s="252" t="s">
        <v>446</v>
      </c>
      <c r="E1007" s="252" t="s">
        <v>833</v>
      </c>
      <c r="F1007" s="252">
        <v>35572</v>
      </c>
      <c r="G1007" s="252" t="s">
        <v>804</v>
      </c>
      <c r="H1007" s="252" t="s">
        <v>834</v>
      </c>
      <c r="I1007" s="252" t="s">
        <v>81</v>
      </c>
      <c r="J1007" s="252" t="s">
        <v>2290</v>
      </c>
      <c r="K1007" s="252">
        <v>2015</v>
      </c>
      <c r="L1007" s="252" t="s">
        <v>804</v>
      </c>
      <c r="M1007" s="252" t="s">
        <v>815</v>
      </c>
    </row>
    <row r="1008" spans="1:13">
      <c r="A1008" s="252">
        <v>212068</v>
      </c>
      <c r="B1008" s="252" t="s">
        <v>1313</v>
      </c>
      <c r="C1008" s="252" t="s">
        <v>146</v>
      </c>
      <c r="D1008" s="252" t="s">
        <v>462</v>
      </c>
      <c r="E1008" s="252" t="s">
        <v>833</v>
      </c>
      <c r="F1008" s="252">
        <v>33578</v>
      </c>
      <c r="G1008" s="252" t="s">
        <v>1310</v>
      </c>
      <c r="H1008" s="252" t="s">
        <v>834</v>
      </c>
      <c r="I1008" s="252" t="s">
        <v>81</v>
      </c>
      <c r="J1008" s="252" t="s">
        <v>2290</v>
      </c>
      <c r="K1008" s="252">
        <v>2014</v>
      </c>
      <c r="L1008" s="252" t="s">
        <v>806</v>
      </c>
      <c r="M1008" s="252" t="s">
        <v>806</v>
      </c>
    </row>
    <row r="1009" spans="1:13">
      <c r="A1009" s="252">
        <v>215482</v>
      </c>
      <c r="B1009" s="252" t="s">
        <v>931</v>
      </c>
      <c r="C1009" s="252" t="s">
        <v>650</v>
      </c>
      <c r="D1009" s="252" t="s">
        <v>494</v>
      </c>
      <c r="E1009" s="252" t="s">
        <v>833</v>
      </c>
      <c r="F1009" s="252">
        <v>35264</v>
      </c>
      <c r="G1009" s="252" t="s">
        <v>804</v>
      </c>
      <c r="H1009" s="252" t="s">
        <v>834</v>
      </c>
      <c r="I1009" s="252" t="s">
        <v>182</v>
      </c>
      <c r="J1009" s="252" t="s">
        <v>2290</v>
      </c>
      <c r="K1009" s="252">
        <v>2014</v>
      </c>
      <c r="L1009" s="252" t="s">
        <v>804</v>
      </c>
      <c r="M1009" s="252" t="s">
        <v>804</v>
      </c>
    </row>
    <row r="1010" spans="1:13">
      <c r="A1010" s="252">
        <v>214602</v>
      </c>
      <c r="B1010" s="252" t="s">
        <v>1720</v>
      </c>
      <c r="C1010" s="252" t="s">
        <v>1618</v>
      </c>
      <c r="D1010" s="252" t="s">
        <v>442</v>
      </c>
      <c r="E1010" s="252" t="s">
        <v>833</v>
      </c>
      <c r="F1010" s="252">
        <v>35323</v>
      </c>
      <c r="G1010" s="252" t="s">
        <v>804</v>
      </c>
      <c r="H1010" s="252" t="s">
        <v>834</v>
      </c>
      <c r="I1010" s="252" t="s">
        <v>81</v>
      </c>
      <c r="J1010" s="252" t="s">
        <v>2290</v>
      </c>
      <c r="K1010" s="252">
        <v>2014</v>
      </c>
      <c r="L1010" s="252" t="s">
        <v>804</v>
      </c>
      <c r="M1010" s="252" t="s">
        <v>818</v>
      </c>
    </row>
    <row r="1011" spans="1:13">
      <c r="A1011" s="252">
        <v>214606</v>
      </c>
      <c r="B1011" s="252" t="s">
        <v>1031</v>
      </c>
      <c r="C1011" s="252" t="s">
        <v>241</v>
      </c>
      <c r="D1011" s="252" t="s">
        <v>405</v>
      </c>
      <c r="E1011" s="252" t="s">
        <v>832</v>
      </c>
      <c r="F1011" s="252">
        <v>35796</v>
      </c>
      <c r="G1011" s="252" t="s">
        <v>804</v>
      </c>
      <c r="H1011" s="252" t="s">
        <v>834</v>
      </c>
      <c r="I1011" s="252" t="s">
        <v>81</v>
      </c>
      <c r="J1011" s="252" t="s">
        <v>2290</v>
      </c>
      <c r="K1011" s="252">
        <v>2017</v>
      </c>
      <c r="L1011" s="252" t="s">
        <v>804</v>
      </c>
      <c r="M1011" s="252" t="s">
        <v>804</v>
      </c>
    </row>
    <row r="1012" spans="1:13">
      <c r="A1012" s="252">
        <v>215485</v>
      </c>
      <c r="B1012" s="252" t="s">
        <v>1887</v>
      </c>
      <c r="C1012" s="252" t="s">
        <v>86</v>
      </c>
      <c r="D1012" s="252" t="s">
        <v>147</v>
      </c>
      <c r="E1012" s="252" t="s">
        <v>833</v>
      </c>
      <c r="F1012" s="252">
        <v>32640</v>
      </c>
      <c r="G1012" s="252" t="s">
        <v>804</v>
      </c>
      <c r="H1012" s="252" t="s">
        <v>834</v>
      </c>
      <c r="I1012" s="252" t="s">
        <v>182</v>
      </c>
      <c r="J1012" s="252" t="s">
        <v>2290</v>
      </c>
      <c r="K1012" s="252">
        <v>2015</v>
      </c>
      <c r="L1012" s="252" t="s">
        <v>2291</v>
      </c>
      <c r="M1012" s="252" t="s">
        <v>824</v>
      </c>
    </row>
    <row r="1013" spans="1:13">
      <c r="A1013" s="252">
        <v>215486</v>
      </c>
      <c r="B1013" s="252" t="s">
        <v>1787</v>
      </c>
      <c r="C1013" s="252" t="s">
        <v>145</v>
      </c>
      <c r="D1013" s="252" t="s">
        <v>489</v>
      </c>
      <c r="E1013" s="252" t="s">
        <v>832</v>
      </c>
      <c r="F1013" s="252">
        <v>35431</v>
      </c>
      <c r="G1013" s="252" t="s">
        <v>795</v>
      </c>
      <c r="H1013" s="252" t="s">
        <v>834</v>
      </c>
      <c r="I1013" s="252" t="s">
        <v>182</v>
      </c>
      <c r="J1013" s="252" t="s">
        <v>805</v>
      </c>
      <c r="K1013" s="252">
        <v>2016</v>
      </c>
      <c r="L1013" s="252" t="s">
        <v>826</v>
      </c>
      <c r="M1013" s="252" t="s">
        <v>826</v>
      </c>
    </row>
    <row r="1014" spans="1:13">
      <c r="A1014" s="252">
        <v>215487</v>
      </c>
      <c r="B1014" s="252" t="s">
        <v>1177</v>
      </c>
      <c r="C1014" s="252" t="s">
        <v>276</v>
      </c>
      <c r="D1014" s="252" t="s">
        <v>619</v>
      </c>
      <c r="E1014" s="252" t="s">
        <v>832</v>
      </c>
      <c r="F1014" s="252">
        <v>35432</v>
      </c>
      <c r="G1014" s="252" t="s">
        <v>804</v>
      </c>
      <c r="H1014" s="252" t="s">
        <v>834</v>
      </c>
      <c r="I1014" s="252" t="s">
        <v>182</v>
      </c>
      <c r="J1014" s="252" t="s">
        <v>2290</v>
      </c>
      <c r="K1014" s="252">
        <v>2014</v>
      </c>
      <c r="L1014" s="252" t="s">
        <v>804</v>
      </c>
      <c r="M1014" s="252" t="s">
        <v>804</v>
      </c>
    </row>
    <row r="1015" spans="1:13">
      <c r="A1015" s="252">
        <v>212078</v>
      </c>
      <c r="B1015" s="252" t="s">
        <v>982</v>
      </c>
      <c r="C1015" s="252" t="s">
        <v>84</v>
      </c>
      <c r="D1015" s="252" t="s">
        <v>720</v>
      </c>
      <c r="E1015" s="252" t="s">
        <v>832</v>
      </c>
      <c r="F1015" s="252">
        <v>35068</v>
      </c>
      <c r="G1015" s="252" t="s">
        <v>804</v>
      </c>
      <c r="H1015" s="252" t="s">
        <v>834</v>
      </c>
      <c r="I1015" s="252" t="s">
        <v>81</v>
      </c>
      <c r="J1015" s="252" t="s">
        <v>2290</v>
      </c>
      <c r="K1015" s="252">
        <v>2015</v>
      </c>
      <c r="L1015" s="252" t="s">
        <v>804</v>
      </c>
      <c r="M1015" s="252" t="s">
        <v>804</v>
      </c>
    </row>
    <row r="1016" spans="1:13">
      <c r="A1016" s="252">
        <v>215488</v>
      </c>
      <c r="B1016" s="252" t="s">
        <v>1067</v>
      </c>
      <c r="C1016" s="252" t="s">
        <v>199</v>
      </c>
      <c r="D1016" s="252" t="s">
        <v>408</v>
      </c>
      <c r="E1016" s="252" t="s">
        <v>832</v>
      </c>
      <c r="F1016" s="252">
        <v>34881</v>
      </c>
      <c r="G1016" s="252" t="s">
        <v>804</v>
      </c>
      <c r="H1016" s="252" t="s">
        <v>834</v>
      </c>
      <c r="I1016" s="252" t="s">
        <v>182</v>
      </c>
      <c r="J1016" s="252" t="s">
        <v>805</v>
      </c>
      <c r="K1016" s="252">
        <v>2014</v>
      </c>
      <c r="L1016" s="252" t="s">
        <v>2291</v>
      </c>
      <c r="M1016" s="252" t="s">
        <v>804</v>
      </c>
    </row>
    <row r="1017" spans="1:13">
      <c r="A1017" s="252">
        <v>211422</v>
      </c>
      <c r="B1017" s="252" t="s">
        <v>1969</v>
      </c>
      <c r="C1017" s="252" t="s">
        <v>133</v>
      </c>
      <c r="D1017" s="252" t="s">
        <v>432</v>
      </c>
      <c r="E1017" s="252" t="s">
        <v>832</v>
      </c>
      <c r="F1017" s="252">
        <v>34969</v>
      </c>
      <c r="G1017" s="252" t="s">
        <v>804</v>
      </c>
      <c r="H1017" s="252" t="s">
        <v>2284</v>
      </c>
      <c r="I1017" s="252" t="s">
        <v>81</v>
      </c>
      <c r="J1017" s="252" t="s">
        <v>2290</v>
      </c>
      <c r="K1017" s="252">
        <v>2014</v>
      </c>
      <c r="L1017" s="252" t="s">
        <v>804</v>
      </c>
      <c r="M1017" s="252" t="s">
        <v>783</v>
      </c>
    </row>
    <row r="1018" spans="1:13">
      <c r="A1018" s="252">
        <v>213096</v>
      </c>
      <c r="B1018" s="252" t="s">
        <v>1150</v>
      </c>
      <c r="C1018" s="252" t="s">
        <v>1113</v>
      </c>
      <c r="D1018" s="252" t="s">
        <v>456</v>
      </c>
      <c r="E1018" s="252" t="s">
        <v>832</v>
      </c>
      <c r="F1018" s="252">
        <v>34759</v>
      </c>
      <c r="G1018" s="252" t="s">
        <v>804</v>
      </c>
      <c r="H1018" s="252" t="s">
        <v>834</v>
      </c>
      <c r="I1018" s="252" t="s">
        <v>81</v>
      </c>
      <c r="J1018" s="252" t="s">
        <v>2290</v>
      </c>
      <c r="K1018" s="252">
        <v>2016</v>
      </c>
      <c r="L1018" s="252" t="s">
        <v>804</v>
      </c>
      <c r="M1018" s="252" t="s">
        <v>804</v>
      </c>
    </row>
    <row r="1019" spans="1:13">
      <c r="A1019" s="252">
        <v>214619</v>
      </c>
      <c r="B1019" s="252" t="s">
        <v>1728</v>
      </c>
      <c r="C1019" s="252" t="s">
        <v>284</v>
      </c>
      <c r="D1019" s="252" t="s">
        <v>543</v>
      </c>
      <c r="E1019" s="252" t="s">
        <v>832</v>
      </c>
      <c r="F1019" s="252">
        <v>35123</v>
      </c>
      <c r="G1019" s="252" t="s">
        <v>818</v>
      </c>
      <c r="H1019" s="252" t="s">
        <v>834</v>
      </c>
      <c r="I1019" s="252" t="s">
        <v>81</v>
      </c>
      <c r="J1019" s="252" t="s">
        <v>805</v>
      </c>
      <c r="K1019" s="252">
        <v>2017</v>
      </c>
      <c r="L1019" s="252" t="s">
        <v>2324</v>
      </c>
      <c r="M1019" s="252" t="s">
        <v>818</v>
      </c>
    </row>
    <row r="1020" spans="1:13">
      <c r="A1020" s="252">
        <v>213097</v>
      </c>
      <c r="B1020" s="252" t="s">
        <v>1861</v>
      </c>
      <c r="C1020" s="252" t="s">
        <v>251</v>
      </c>
      <c r="D1020" s="252" t="s">
        <v>400</v>
      </c>
      <c r="E1020" s="252" t="s">
        <v>832</v>
      </c>
      <c r="F1020" s="252">
        <v>33604</v>
      </c>
      <c r="G1020" s="252" t="s">
        <v>2263</v>
      </c>
      <c r="H1020" s="252" t="s">
        <v>834</v>
      </c>
      <c r="I1020" s="252" t="s">
        <v>182</v>
      </c>
      <c r="J1020" s="252" t="s">
        <v>2290</v>
      </c>
      <c r="K1020" s="252" t="s">
        <v>2312</v>
      </c>
      <c r="L1020" s="252" t="s">
        <v>2041</v>
      </c>
      <c r="M1020" s="252" t="s">
        <v>823</v>
      </c>
    </row>
    <row r="1021" spans="1:13">
      <c r="A1021" s="252">
        <v>214620</v>
      </c>
      <c r="B1021" s="252" t="s">
        <v>1657</v>
      </c>
      <c r="C1021" s="252" t="s">
        <v>187</v>
      </c>
      <c r="D1021" s="252" t="s">
        <v>486</v>
      </c>
      <c r="E1021" s="252" t="s">
        <v>832</v>
      </c>
      <c r="F1021" s="252">
        <v>35936</v>
      </c>
      <c r="G1021" s="252" t="s">
        <v>804</v>
      </c>
      <c r="H1021" s="252" t="s">
        <v>834</v>
      </c>
      <c r="I1021" s="252" t="s">
        <v>81</v>
      </c>
      <c r="J1021" s="252" t="s">
        <v>805</v>
      </c>
      <c r="K1021" s="252">
        <v>2016</v>
      </c>
      <c r="L1021" s="252" t="s">
        <v>806</v>
      </c>
      <c r="M1021" s="252" t="s">
        <v>829</v>
      </c>
    </row>
    <row r="1022" spans="1:13">
      <c r="A1022" s="252">
        <v>213098</v>
      </c>
      <c r="B1022" s="252" t="s">
        <v>1040</v>
      </c>
      <c r="C1022" s="252" t="s">
        <v>94</v>
      </c>
      <c r="D1022" s="252" t="s">
        <v>566</v>
      </c>
      <c r="E1022" s="252" t="s">
        <v>832</v>
      </c>
      <c r="F1022" s="252">
        <v>36161</v>
      </c>
      <c r="G1022" s="252" t="s">
        <v>804</v>
      </c>
      <c r="H1022" s="252" t="s">
        <v>834</v>
      </c>
      <c r="I1022" s="252" t="s">
        <v>182</v>
      </c>
      <c r="J1022" s="252" t="s">
        <v>2290</v>
      </c>
      <c r="K1022" s="252">
        <v>2016</v>
      </c>
      <c r="L1022" s="252" t="s">
        <v>2291</v>
      </c>
      <c r="M1022" s="252" t="s">
        <v>804</v>
      </c>
    </row>
    <row r="1023" spans="1:13">
      <c r="A1023" s="252">
        <v>215491</v>
      </c>
      <c r="B1023" s="252" t="s">
        <v>1515</v>
      </c>
      <c r="C1023" s="252" t="s">
        <v>133</v>
      </c>
      <c r="D1023" s="252" t="s">
        <v>404</v>
      </c>
      <c r="E1023" s="252" t="s">
        <v>832</v>
      </c>
      <c r="F1023" s="252">
        <v>33732</v>
      </c>
      <c r="G1023" s="252" t="s">
        <v>804</v>
      </c>
      <c r="H1023" s="252" t="s">
        <v>834</v>
      </c>
      <c r="I1023" s="252" t="s">
        <v>182</v>
      </c>
      <c r="J1023" s="252" t="s">
        <v>805</v>
      </c>
      <c r="K1023" s="252">
        <v>2010</v>
      </c>
      <c r="L1023" s="252" t="s">
        <v>804</v>
      </c>
      <c r="M1023" s="252" t="s">
        <v>815</v>
      </c>
    </row>
    <row r="1024" spans="1:13">
      <c r="A1024" s="252">
        <v>214626</v>
      </c>
      <c r="B1024" s="252" t="s">
        <v>1839</v>
      </c>
      <c r="C1024" s="252" t="s">
        <v>216</v>
      </c>
      <c r="D1024" s="252" t="s">
        <v>393</v>
      </c>
      <c r="E1024" s="252" t="s">
        <v>832</v>
      </c>
      <c r="F1024" s="252">
        <v>36052</v>
      </c>
      <c r="G1024" s="252" t="s">
        <v>2252</v>
      </c>
      <c r="H1024" s="252" t="s">
        <v>834</v>
      </c>
      <c r="I1024" s="252" t="s">
        <v>81</v>
      </c>
      <c r="J1024" s="252" t="s">
        <v>2290</v>
      </c>
      <c r="K1024" s="252">
        <v>2016</v>
      </c>
      <c r="L1024" s="252" t="s">
        <v>823</v>
      </c>
      <c r="M1024" s="252" t="s">
        <v>823</v>
      </c>
    </row>
    <row r="1025" spans="1:13">
      <c r="A1025" s="252">
        <v>214634</v>
      </c>
      <c r="B1025" s="252" t="s">
        <v>1437</v>
      </c>
      <c r="C1025" s="252" t="s">
        <v>334</v>
      </c>
      <c r="D1025" s="252" t="s">
        <v>546</v>
      </c>
      <c r="E1025" s="252" t="s">
        <v>833</v>
      </c>
      <c r="F1025" s="252">
        <v>36526</v>
      </c>
      <c r="G1025" s="252" t="s">
        <v>814</v>
      </c>
      <c r="H1025" s="252" t="s">
        <v>834</v>
      </c>
      <c r="I1025" s="252" t="s">
        <v>81</v>
      </c>
      <c r="J1025" s="252" t="s">
        <v>2290</v>
      </c>
      <c r="K1025" s="252">
        <v>2017</v>
      </c>
      <c r="L1025" s="252" t="s">
        <v>804</v>
      </c>
      <c r="M1025" s="252" t="s">
        <v>814</v>
      </c>
    </row>
    <row r="1026" spans="1:13">
      <c r="A1026" s="252">
        <v>213103</v>
      </c>
      <c r="B1026" s="252" t="s">
        <v>1030</v>
      </c>
      <c r="C1026" s="252" t="s">
        <v>114</v>
      </c>
      <c r="D1026" s="252" t="s">
        <v>432</v>
      </c>
      <c r="E1026" s="252" t="s">
        <v>833</v>
      </c>
      <c r="F1026" s="252">
        <v>34704</v>
      </c>
      <c r="G1026" s="252" t="s">
        <v>2031</v>
      </c>
      <c r="H1026" s="252" t="s">
        <v>834</v>
      </c>
      <c r="I1026" s="252" t="s">
        <v>81</v>
      </c>
      <c r="J1026" s="252" t="s">
        <v>2290</v>
      </c>
      <c r="K1026" s="252">
        <v>2013</v>
      </c>
      <c r="L1026" s="252" t="s">
        <v>804</v>
      </c>
      <c r="M1026" s="252" t="s">
        <v>804</v>
      </c>
    </row>
    <row r="1027" spans="1:13">
      <c r="A1027" s="252">
        <v>209270</v>
      </c>
      <c r="B1027" s="252" t="s">
        <v>1776</v>
      </c>
      <c r="C1027" s="252" t="s">
        <v>106</v>
      </c>
      <c r="D1027" s="252" t="s">
        <v>520</v>
      </c>
      <c r="E1027" s="252" t="s">
        <v>832</v>
      </c>
      <c r="F1027" s="252">
        <v>30708</v>
      </c>
      <c r="G1027" s="252" t="s">
        <v>2021</v>
      </c>
      <c r="H1027" s="252" t="s">
        <v>834</v>
      </c>
      <c r="I1027" s="252" t="s">
        <v>81</v>
      </c>
      <c r="J1027" s="252" t="s">
        <v>2290</v>
      </c>
      <c r="L1027" s="252" t="s">
        <v>826</v>
      </c>
      <c r="M1027" s="252" t="s">
        <v>826</v>
      </c>
    </row>
    <row r="1028" spans="1:13">
      <c r="A1028" s="252">
        <v>215499</v>
      </c>
      <c r="B1028" s="252" t="s">
        <v>1609</v>
      </c>
      <c r="C1028" s="252" t="s">
        <v>1610</v>
      </c>
      <c r="D1028" s="252" t="s">
        <v>404</v>
      </c>
      <c r="E1028" s="252" t="s">
        <v>833</v>
      </c>
      <c r="F1028" s="252">
        <v>31217</v>
      </c>
      <c r="G1028" s="252" t="s">
        <v>2176</v>
      </c>
      <c r="H1028" s="252" t="s">
        <v>834</v>
      </c>
      <c r="I1028" s="252" t="s">
        <v>182</v>
      </c>
      <c r="J1028" s="252" t="s">
        <v>805</v>
      </c>
      <c r="K1028" s="252">
        <v>2004</v>
      </c>
      <c r="L1028" s="252" t="s">
        <v>2292</v>
      </c>
      <c r="M1028" s="252" t="s">
        <v>816</v>
      </c>
    </row>
    <row r="1029" spans="1:13">
      <c r="A1029" s="252">
        <v>215500</v>
      </c>
      <c r="B1029" s="252" t="s">
        <v>1608</v>
      </c>
      <c r="C1029" s="252" t="s">
        <v>125</v>
      </c>
      <c r="D1029" s="252" t="s">
        <v>407</v>
      </c>
      <c r="E1029" s="252" t="s">
        <v>833</v>
      </c>
      <c r="F1029" s="252">
        <v>31052</v>
      </c>
      <c r="G1029" s="252" t="s">
        <v>816</v>
      </c>
      <c r="H1029" s="252" t="s">
        <v>834</v>
      </c>
      <c r="I1029" s="252" t="s">
        <v>182</v>
      </c>
      <c r="J1029" s="252" t="s">
        <v>805</v>
      </c>
      <c r="K1029" s="252">
        <v>2004</v>
      </c>
      <c r="L1029" s="252" t="s">
        <v>806</v>
      </c>
      <c r="M1029" s="252" t="s">
        <v>816</v>
      </c>
    </row>
    <row r="1030" spans="1:13">
      <c r="A1030" s="252">
        <v>200953</v>
      </c>
      <c r="B1030" s="252" t="s">
        <v>2368</v>
      </c>
      <c r="C1030" s="252" t="s">
        <v>86</v>
      </c>
      <c r="D1030" s="252" t="s">
        <v>444</v>
      </c>
      <c r="I1030" s="252" t="s">
        <v>81</v>
      </c>
    </row>
    <row r="1031" spans="1:13">
      <c r="A1031" s="252">
        <v>200980</v>
      </c>
      <c r="B1031" s="252" t="s">
        <v>2369</v>
      </c>
      <c r="C1031" s="252" t="s">
        <v>163</v>
      </c>
      <c r="D1031" s="252" t="s">
        <v>2370</v>
      </c>
      <c r="I1031" s="252" t="s">
        <v>81</v>
      </c>
    </row>
    <row r="1032" spans="1:13">
      <c r="A1032" s="252">
        <v>201018</v>
      </c>
      <c r="B1032" s="252" t="s">
        <v>2371</v>
      </c>
      <c r="C1032" s="252" t="s">
        <v>151</v>
      </c>
      <c r="D1032" s="252" t="s">
        <v>2372</v>
      </c>
      <c r="I1032" s="252" t="s">
        <v>81</v>
      </c>
    </row>
    <row r="1033" spans="1:13">
      <c r="A1033" s="252">
        <v>201058</v>
      </c>
      <c r="B1033" s="252" t="s">
        <v>2373</v>
      </c>
      <c r="C1033" s="252" t="s">
        <v>2374</v>
      </c>
      <c r="D1033" s="252" t="s">
        <v>2375</v>
      </c>
      <c r="I1033" s="252" t="s">
        <v>81</v>
      </c>
    </row>
    <row r="1034" spans="1:13">
      <c r="A1034" s="252">
        <v>201148</v>
      </c>
      <c r="B1034" s="252" t="s">
        <v>889</v>
      </c>
      <c r="C1034" s="252" t="s">
        <v>86</v>
      </c>
      <c r="D1034" s="252" t="s">
        <v>2376</v>
      </c>
      <c r="I1034" s="252" t="s">
        <v>81</v>
      </c>
    </row>
    <row r="1035" spans="1:13">
      <c r="A1035" s="252">
        <v>201166</v>
      </c>
      <c r="B1035" s="252" t="s">
        <v>2377</v>
      </c>
      <c r="C1035" s="252" t="s">
        <v>2378</v>
      </c>
      <c r="D1035" s="252" t="s">
        <v>2379</v>
      </c>
      <c r="I1035" s="252" t="s">
        <v>81</v>
      </c>
    </row>
    <row r="1036" spans="1:13">
      <c r="A1036" s="252">
        <v>201270</v>
      </c>
      <c r="B1036" s="252" t="s">
        <v>2380</v>
      </c>
      <c r="C1036" s="252" t="s">
        <v>112</v>
      </c>
      <c r="D1036" s="252" t="s">
        <v>493</v>
      </c>
      <c r="I1036" s="252" t="s">
        <v>81</v>
      </c>
    </row>
    <row r="1037" spans="1:13">
      <c r="A1037" s="252">
        <v>201321</v>
      </c>
      <c r="B1037" s="252" t="s">
        <v>2381</v>
      </c>
      <c r="C1037" s="252" t="s">
        <v>86</v>
      </c>
      <c r="D1037" s="252" t="s">
        <v>2382</v>
      </c>
      <c r="I1037" s="252" t="s">
        <v>81</v>
      </c>
    </row>
    <row r="1038" spans="1:13">
      <c r="A1038" s="252">
        <v>201361</v>
      </c>
      <c r="B1038" s="252" t="s">
        <v>2383</v>
      </c>
      <c r="C1038" s="252" t="s">
        <v>233</v>
      </c>
      <c r="D1038" s="252" t="s">
        <v>2384</v>
      </c>
      <c r="I1038" s="252" t="s">
        <v>81</v>
      </c>
    </row>
    <row r="1039" spans="1:13">
      <c r="A1039" s="252">
        <v>201398</v>
      </c>
      <c r="B1039" s="252" t="s">
        <v>2385</v>
      </c>
      <c r="C1039" s="252" t="s">
        <v>214</v>
      </c>
      <c r="D1039" s="252" t="s">
        <v>483</v>
      </c>
      <c r="I1039" s="252" t="s">
        <v>81</v>
      </c>
    </row>
    <row r="1040" spans="1:13">
      <c r="A1040" s="252">
        <v>201554</v>
      </c>
      <c r="B1040" s="252" t="s">
        <v>2386</v>
      </c>
      <c r="C1040" s="252" t="s">
        <v>86</v>
      </c>
      <c r="D1040" s="252" t="s">
        <v>2376</v>
      </c>
      <c r="I1040" s="252" t="s">
        <v>81</v>
      </c>
    </row>
    <row r="1041" spans="1:9">
      <c r="A1041" s="252">
        <v>201556</v>
      </c>
      <c r="B1041" s="252" t="s">
        <v>2387</v>
      </c>
      <c r="C1041" s="252" t="s">
        <v>2388</v>
      </c>
      <c r="D1041" s="252" t="s">
        <v>510</v>
      </c>
      <c r="I1041" s="252" t="s">
        <v>81</v>
      </c>
    </row>
    <row r="1042" spans="1:9">
      <c r="A1042" s="252">
        <v>201627</v>
      </c>
      <c r="B1042" s="252" t="s">
        <v>2389</v>
      </c>
      <c r="C1042" s="252" t="s">
        <v>97</v>
      </c>
      <c r="D1042" s="252" t="s">
        <v>2390</v>
      </c>
      <c r="I1042" s="252" t="s">
        <v>81</v>
      </c>
    </row>
    <row r="1043" spans="1:9">
      <c r="A1043" s="252">
        <v>201696</v>
      </c>
      <c r="B1043" s="252" t="s">
        <v>2391</v>
      </c>
      <c r="C1043" s="252" t="s">
        <v>86</v>
      </c>
      <c r="D1043" s="252" t="s">
        <v>403</v>
      </c>
      <c r="I1043" s="252" t="s">
        <v>81</v>
      </c>
    </row>
    <row r="1044" spans="1:9">
      <c r="A1044" s="252">
        <v>201747</v>
      </c>
      <c r="B1044" s="252" t="s">
        <v>2392</v>
      </c>
      <c r="C1044" s="252" t="s">
        <v>2393</v>
      </c>
      <c r="D1044" s="252" t="s">
        <v>91</v>
      </c>
      <c r="I1044" s="252" t="s">
        <v>81</v>
      </c>
    </row>
    <row r="1045" spans="1:9">
      <c r="A1045" s="252">
        <v>201749</v>
      </c>
      <c r="B1045" s="252" t="s">
        <v>2394</v>
      </c>
      <c r="C1045" s="252" t="s">
        <v>2395</v>
      </c>
      <c r="D1045" s="252" t="s">
        <v>2396</v>
      </c>
      <c r="I1045" s="252" t="s">
        <v>81</v>
      </c>
    </row>
    <row r="1046" spans="1:9">
      <c r="A1046" s="252">
        <v>201789</v>
      </c>
      <c r="B1046" s="252" t="s">
        <v>2397</v>
      </c>
      <c r="C1046" s="252" t="s">
        <v>2398</v>
      </c>
      <c r="D1046" s="252" t="s">
        <v>2399</v>
      </c>
      <c r="I1046" s="252" t="s">
        <v>81</v>
      </c>
    </row>
    <row r="1047" spans="1:9">
      <c r="A1047" s="252">
        <v>202123</v>
      </c>
      <c r="B1047" s="252" t="s">
        <v>2401</v>
      </c>
      <c r="C1047" s="252" t="s">
        <v>114</v>
      </c>
      <c r="D1047" s="252" t="s">
        <v>2402</v>
      </c>
      <c r="I1047" s="252" t="s">
        <v>81</v>
      </c>
    </row>
    <row r="1048" spans="1:9">
      <c r="A1048" s="252">
        <v>202241</v>
      </c>
      <c r="B1048" s="252" t="s">
        <v>2403</v>
      </c>
      <c r="C1048" s="252" t="s">
        <v>2404</v>
      </c>
      <c r="D1048" s="252" t="s">
        <v>434</v>
      </c>
      <c r="I1048" s="252" t="s">
        <v>81</v>
      </c>
    </row>
    <row r="1049" spans="1:9">
      <c r="A1049" s="252">
        <v>202312</v>
      </c>
      <c r="B1049" s="252" t="s">
        <v>2405</v>
      </c>
      <c r="C1049" s="252" t="s">
        <v>125</v>
      </c>
      <c r="D1049" s="252" t="s">
        <v>2406</v>
      </c>
      <c r="I1049" s="252" t="s">
        <v>81</v>
      </c>
    </row>
    <row r="1050" spans="1:9">
      <c r="A1050" s="252">
        <v>202348</v>
      </c>
      <c r="B1050" s="252" t="s">
        <v>2407</v>
      </c>
      <c r="C1050" s="252" t="s">
        <v>79</v>
      </c>
      <c r="D1050" s="252" t="s">
        <v>2408</v>
      </c>
      <c r="I1050" s="252" t="s">
        <v>81</v>
      </c>
    </row>
    <row r="1051" spans="1:9">
      <c r="A1051" s="252">
        <v>202357</v>
      </c>
      <c r="B1051" s="252" t="s">
        <v>2409</v>
      </c>
      <c r="C1051" s="252" t="s">
        <v>2410</v>
      </c>
      <c r="D1051" s="252" t="s">
        <v>442</v>
      </c>
      <c r="I1051" s="252" t="s">
        <v>81</v>
      </c>
    </row>
    <row r="1052" spans="1:9">
      <c r="A1052" s="252">
        <v>202416</v>
      </c>
      <c r="B1052" s="252" t="s">
        <v>2411</v>
      </c>
      <c r="C1052" s="252" t="s">
        <v>84</v>
      </c>
      <c r="D1052" s="252" t="s">
        <v>438</v>
      </c>
      <c r="I1052" s="252" t="s">
        <v>81</v>
      </c>
    </row>
    <row r="1053" spans="1:9">
      <c r="A1053" s="252">
        <v>202504</v>
      </c>
      <c r="B1053" s="252" t="s">
        <v>2412</v>
      </c>
      <c r="C1053" s="252" t="s">
        <v>87</v>
      </c>
      <c r="I1053" s="252" t="s">
        <v>81</v>
      </c>
    </row>
    <row r="1054" spans="1:9">
      <c r="A1054" s="252">
        <v>202638</v>
      </c>
      <c r="B1054" s="252" t="s">
        <v>2413</v>
      </c>
      <c r="C1054" s="252" t="s">
        <v>79</v>
      </c>
      <c r="D1054" s="252" t="s">
        <v>2414</v>
      </c>
      <c r="I1054" s="252" t="s">
        <v>81</v>
      </c>
    </row>
    <row r="1055" spans="1:9">
      <c r="A1055" s="252">
        <v>202690</v>
      </c>
      <c r="B1055" s="252" t="s">
        <v>2415</v>
      </c>
      <c r="C1055" s="252" t="s">
        <v>2416</v>
      </c>
      <c r="D1055" s="252" t="s">
        <v>481</v>
      </c>
      <c r="I1055" s="252" t="s">
        <v>81</v>
      </c>
    </row>
    <row r="1056" spans="1:9">
      <c r="A1056" s="252">
        <v>202700</v>
      </c>
      <c r="B1056" s="252" t="s">
        <v>2417</v>
      </c>
      <c r="C1056" s="252" t="s">
        <v>2418</v>
      </c>
      <c r="D1056" s="252" t="s">
        <v>431</v>
      </c>
      <c r="I1056" s="252" t="s">
        <v>81</v>
      </c>
    </row>
    <row r="1057" spans="1:9">
      <c r="A1057" s="252">
        <v>202710</v>
      </c>
      <c r="B1057" s="252" t="s">
        <v>2419</v>
      </c>
      <c r="C1057" s="252" t="s">
        <v>2420</v>
      </c>
      <c r="D1057" s="252" t="s">
        <v>486</v>
      </c>
      <c r="I1057" s="252" t="s">
        <v>81</v>
      </c>
    </row>
    <row r="1058" spans="1:9">
      <c r="A1058" s="252">
        <v>202754</v>
      </c>
      <c r="B1058" s="252" t="s">
        <v>2422</v>
      </c>
      <c r="C1058" s="252" t="s">
        <v>2423</v>
      </c>
      <c r="D1058" s="252" t="s">
        <v>548</v>
      </c>
      <c r="I1058" s="252" t="s">
        <v>81</v>
      </c>
    </row>
    <row r="1059" spans="1:9">
      <c r="A1059" s="252">
        <v>202782</v>
      </c>
      <c r="B1059" s="252" t="s">
        <v>2424</v>
      </c>
      <c r="C1059" s="252" t="s">
        <v>136</v>
      </c>
      <c r="D1059" s="252" t="s">
        <v>538</v>
      </c>
      <c r="I1059" s="252" t="s">
        <v>81</v>
      </c>
    </row>
    <row r="1060" spans="1:9">
      <c r="A1060" s="252">
        <v>202797</v>
      </c>
      <c r="B1060" s="252" t="s">
        <v>2425</v>
      </c>
      <c r="C1060" s="252" t="s">
        <v>213</v>
      </c>
      <c r="D1060" s="252" t="s">
        <v>2426</v>
      </c>
      <c r="I1060" s="252" t="s">
        <v>81</v>
      </c>
    </row>
    <row r="1061" spans="1:9">
      <c r="A1061" s="252">
        <v>202847</v>
      </c>
      <c r="B1061" s="252" t="s">
        <v>2427</v>
      </c>
      <c r="C1061" s="252" t="s">
        <v>190</v>
      </c>
      <c r="D1061" s="252" t="s">
        <v>493</v>
      </c>
      <c r="I1061" s="252" t="s">
        <v>81</v>
      </c>
    </row>
    <row r="1062" spans="1:9">
      <c r="A1062" s="252">
        <v>202850</v>
      </c>
      <c r="B1062" s="252" t="s">
        <v>2428</v>
      </c>
      <c r="C1062" s="252" t="s">
        <v>220</v>
      </c>
      <c r="D1062" s="252" t="s">
        <v>2429</v>
      </c>
      <c r="I1062" s="252" t="s">
        <v>81</v>
      </c>
    </row>
    <row r="1063" spans="1:9">
      <c r="A1063" s="252">
        <v>202853</v>
      </c>
      <c r="B1063" s="252" t="s">
        <v>2430</v>
      </c>
      <c r="C1063" s="252" t="s">
        <v>164</v>
      </c>
      <c r="D1063" s="252" t="s">
        <v>439</v>
      </c>
      <c r="I1063" s="252" t="s">
        <v>81</v>
      </c>
    </row>
    <row r="1064" spans="1:9">
      <c r="A1064" s="252">
        <v>202929</v>
      </c>
      <c r="B1064" s="252" t="s">
        <v>2431</v>
      </c>
      <c r="C1064" s="252" t="s">
        <v>2432</v>
      </c>
      <c r="D1064" s="252" t="s">
        <v>432</v>
      </c>
      <c r="I1064" s="252" t="s">
        <v>81</v>
      </c>
    </row>
    <row r="1065" spans="1:9">
      <c r="A1065" s="252">
        <v>202979</v>
      </c>
      <c r="B1065" s="252" t="s">
        <v>2433</v>
      </c>
      <c r="C1065" s="252" t="s">
        <v>2434</v>
      </c>
      <c r="D1065" s="252" t="s">
        <v>2435</v>
      </c>
      <c r="I1065" s="252" t="s">
        <v>81</v>
      </c>
    </row>
    <row r="1066" spans="1:9">
      <c r="A1066" s="252">
        <v>202984</v>
      </c>
      <c r="B1066" s="252" t="s">
        <v>2436</v>
      </c>
      <c r="C1066" s="252" t="s">
        <v>97</v>
      </c>
      <c r="D1066" s="252" t="s">
        <v>404</v>
      </c>
      <c r="I1066" s="252" t="s">
        <v>81</v>
      </c>
    </row>
    <row r="1067" spans="1:9">
      <c r="A1067" s="252">
        <v>202988</v>
      </c>
      <c r="B1067" s="252" t="s">
        <v>2437</v>
      </c>
      <c r="C1067" s="252" t="s">
        <v>86</v>
      </c>
      <c r="D1067" s="252" t="s">
        <v>2438</v>
      </c>
      <c r="I1067" s="252" t="s">
        <v>81</v>
      </c>
    </row>
    <row r="1068" spans="1:9">
      <c r="A1068" s="252">
        <v>203180</v>
      </c>
      <c r="B1068" s="252" t="s">
        <v>2439</v>
      </c>
      <c r="C1068" s="252" t="s">
        <v>2440</v>
      </c>
      <c r="D1068" s="252" t="s">
        <v>2441</v>
      </c>
      <c r="I1068" s="252" t="s">
        <v>81</v>
      </c>
    </row>
    <row r="1069" spans="1:9">
      <c r="A1069" s="252">
        <v>203186</v>
      </c>
      <c r="B1069" s="252" t="s">
        <v>2442</v>
      </c>
      <c r="C1069" s="252" t="s">
        <v>86</v>
      </c>
      <c r="D1069" s="252" t="s">
        <v>512</v>
      </c>
      <c r="I1069" s="252" t="s">
        <v>81</v>
      </c>
    </row>
    <row r="1070" spans="1:9">
      <c r="A1070" s="252">
        <v>203260</v>
      </c>
      <c r="B1070" s="252" t="s">
        <v>2443</v>
      </c>
      <c r="C1070" s="252" t="s">
        <v>310</v>
      </c>
      <c r="D1070" s="252" t="s">
        <v>2444</v>
      </c>
      <c r="I1070" s="252" t="s">
        <v>81</v>
      </c>
    </row>
    <row r="1071" spans="1:9">
      <c r="A1071" s="252">
        <v>203292</v>
      </c>
      <c r="B1071" s="252" t="s">
        <v>2445</v>
      </c>
      <c r="C1071" s="252" t="s">
        <v>133</v>
      </c>
      <c r="D1071" s="252" t="s">
        <v>2446</v>
      </c>
      <c r="I1071" s="252" t="s">
        <v>81</v>
      </c>
    </row>
    <row r="1072" spans="1:9">
      <c r="A1072" s="252">
        <v>203295</v>
      </c>
      <c r="B1072" s="252" t="s">
        <v>2447</v>
      </c>
      <c r="C1072" s="252" t="s">
        <v>2448</v>
      </c>
      <c r="D1072" s="252" t="s">
        <v>596</v>
      </c>
      <c r="I1072" s="252" t="s">
        <v>81</v>
      </c>
    </row>
    <row r="1073" spans="1:9">
      <c r="A1073" s="252">
        <v>203303</v>
      </c>
      <c r="B1073" s="252" t="s">
        <v>2449</v>
      </c>
      <c r="C1073" s="252" t="s">
        <v>2450</v>
      </c>
      <c r="D1073" s="252" t="s">
        <v>2451</v>
      </c>
      <c r="I1073" s="252" t="s">
        <v>81</v>
      </c>
    </row>
    <row r="1074" spans="1:9">
      <c r="A1074" s="252">
        <v>203349</v>
      </c>
      <c r="B1074" s="252" t="s">
        <v>2452</v>
      </c>
      <c r="C1074" s="252" t="s">
        <v>2453</v>
      </c>
      <c r="D1074" s="252" t="s">
        <v>2454</v>
      </c>
      <c r="I1074" s="252" t="s">
        <v>81</v>
      </c>
    </row>
    <row r="1075" spans="1:9">
      <c r="A1075" s="252">
        <v>203367</v>
      </c>
      <c r="B1075" s="252" t="s">
        <v>2455</v>
      </c>
      <c r="C1075" s="252" t="s">
        <v>2456</v>
      </c>
      <c r="D1075" s="252" t="s">
        <v>527</v>
      </c>
      <c r="I1075" s="252" t="s">
        <v>81</v>
      </c>
    </row>
    <row r="1076" spans="1:9">
      <c r="A1076" s="252">
        <v>203371</v>
      </c>
      <c r="B1076" s="252" t="s">
        <v>2457</v>
      </c>
      <c r="C1076" s="252" t="s">
        <v>84</v>
      </c>
      <c r="D1076" s="252" t="s">
        <v>390</v>
      </c>
      <c r="I1076" s="252" t="s">
        <v>81</v>
      </c>
    </row>
    <row r="1077" spans="1:9">
      <c r="A1077" s="252">
        <v>203382</v>
      </c>
      <c r="B1077" s="252" t="s">
        <v>2458</v>
      </c>
      <c r="C1077" s="252" t="s">
        <v>2459</v>
      </c>
      <c r="D1077" s="252" t="s">
        <v>2460</v>
      </c>
      <c r="I1077" s="252" t="s">
        <v>81</v>
      </c>
    </row>
    <row r="1078" spans="1:9">
      <c r="A1078" s="252">
        <v>203463</v>
      </c>
      <c r="B1078" s="252" t="s">
        <v>2461</v>
      </c>
      <c r="C1078" s="252" t="s">
        <v>95</v>
      </c>
      <c r="D1078" s="252" t="s">
        <v>2375</v>
      </c>
      <c r="I1078" s="252" t="s">
        <v>81</v>
      </c>
    </row>
    <row r="1079" spans="1:9">
      <c r="A1079" s="252">
        <v>203486</v>
      </c>
      <c r="B1079" s="252" t="s">
        <v>2462</v>
      </c>
      <c r="C1079" s="252" t="s">
        <v>126</v>
      </c>
      <c r="D1079" s="252" t="s">
        <v>413</v>
      </c>
      <c r="I1079" s="252" t="s">
        <v>81</v>
      </c>
    </row>
    <row r="1080" spans="1:9">
      <c r="A1080" s="252">
        <v>203508</v>
      </c>
      <c r="B1080" s="252" t="s">
        <v>2463</v>
      </c>
      <c r="C1080" s="252" t="s">
        <v>170</v>
      </c>
      <c r="D1080" s="252" t="s">
        <v>2464</v>
      </c>
      <c r="I1080" s="252" t="s">
        <v>81</v>
      </c>
    </row>
    <row r="1081" spans="1:9">
      <c r="A1081" s="252">
        <v>203536</v>
      </c>
      <c r="B1081" s="252" t="s">
        <v>2465</v>
      </c>
      <c r="C1081" s="252" t="s">
        <v>2466</v>
      </c>
      <c r="D1081" s="252" t="s">
        <v>405</v>
      </c>
      <c r="I1081" s="252" t="s">
        <v>81</v>
      </c>
    </row>
    <row r="1082" spans="1:9">
      <c r="A1082" s="252">
        <v>203569</v>
      </c>
      <c r="B1082" s="252" t="s">
        <v>2467</v>
      </c>
      <c r="C1082" s="252" t="s">
        <v>2468</v>
      </c>
      <c r="D1082" s="252" t="s">
        <v>2469</v>
      </c>
      <c r="I1082" s="252" t="s">
        <v>81</v>
      </c>
    </row>
    <row r="1083" spans="1:9">
      <c r="A1083" s="252">
        <v>203598</v>
      </c>
      <c r="B1083" s="252" t="s">
        <v>2470</v>
      </c>
      <c r="C1083" s="252" t="s">
        <v>92</v>
      </c>
      <c r="D1083" s="252" t="s">
        <v>900</v>
      </c>
      <c r="I1083" s="252" t="s">
        <v>81</v>
      </c>
    </row>
    <row r="1084" spans="1:9">
      <c r="A1084" s="252">
        <v>203726</v>
      </c>
      <c r="B1084" s="252" t="s">
        <v>2471</v>
      </c>
      <c r="C1084" s="252" t="s">
        <v>115</v>
      </c>
      <c r="D1084" s="252" t="s">
        <v>580</v>
      </c>
      <c r="I1084" s="252" t="s">
        <v>81</v>
      </c>
    </row>
    <row r="1085" spans="1:9">
      <c r="A1085" s="252">
        <v>203750</v>
      </c>
      <c r="B1085" s="252" t="s">
        <v>2472</v>
      </c>
      <c r="C1085" s="252" t="s">
        <v>175</v>
      </c>
      <c r="D1085" s="252" t="s">
        <v>431</v>
      </c>
      <c r="I1085" s="252" t="s">
        <v>81</v>
      </c>
    </row>
    <row r="1086" spans="1:9">
      <c r="A1086" s="252">
        <v>203752</v>
      </c>
      <c r="B1086" s="252" t="s">
        <v>2473</v>
      </c>
      <c r="C1086" s="252" t="s">
        <v>125</v>
      </c>
      <c r="D1086" s="252" t="s">
        <v>467</v>
      </c>
      <c r="I1086" s="252" t="s">
        <v>81</v>
      </c>
    </row>
    <row r="1087" spans="1:9">
      <c r="A1087" s="252">
        <v>203774</v>
      </c>
      <c r="B1087" s="252" t="s">
        <v>2474</v>
      </c>
      <c r="C1087" s="252" t="s">
        <v>144</v>
      </c>
      <c r="D1087" s="252" t="s">
        <v>2475</v>
      </c>
      <c r="I1087" s="252" t="s">
        <v>81</v>
      </c>
    </row>
    <row r="1088" spans="1:9">
      <c r="A1088" s="252">
        <v>203787</v>
      </c>
      <c r="B1088" s="252" t="s">
        <v>2476</v>
      </c>
      <c r="C1088" s="252" t="s">
        <v>2477</v>
      </c>
      <c r="D1088" s="252" t="s">
        <v>500</v>
      </c>
      <c r="I1088" s="252" t="s">
        <v>81</v>
      </c>
    </row>
    <row r="1089" spans="1:9">
      <c r="A1089" s="252">
        <v>203809</v>
      </c>
      <c r="B1089" s="252" t="s">
        <v>2478</v>
      </c>
      <c r="C1089" s="252" t="s">
        <v>86</v>
      </c>
      <c r="D1089" s="252" t="s">
        <v>2479</v>
      </c>
      <c r="I1089" s="252" t="s">
        <v>81</v>
      </c>
    </row>
    <row r="1090" spans="1:9">
      <c r="A1090" s="252">
        <v>203826</v>
      </c>
      <c r="B1090" s="252" t="s">
        <v>2480</v>
      </c>
      <c r="C1090" s="252" t="s">
        <v>188</v>
      </c>
      <c r="D1090" s="252" t="s">
        <v>2481</v>
      </c>
      <c r="I1090" s="252" t="s">
        <v>81</v>
      </c>
    </row>
    <row r="1091" spans="1:9">
      <c r="A1091" s="252">
        <v>203828</v>
      </c>
      <c r="B1091" s="252" t="s">
        <v>2482</v>
      </c>
      <c r="C1091" s="252" t="s">
        <v>114</v>
      </c>
      <c r="D1091" s="252" t="s">
        <v>2483</v>
      </c>
      <c r="I1091" s="252" t="s">
        <v>81</v>
      </c>
    </row>
    <row r="1092" spans="1:9">
      <c r="A1092" s="252">
        <v>203848</v>
      </c>
      <c r="B1092" s="252" t="s">
        <v>2484</v>
      </c>
      <c r="C1092" s="252" t="s">
        <v>90</v>
      </c>
      <c r="D1092" s="252" t="s">
        <v>1749</v>
      </c>
      <c r="I1092" s="252" t="s">
        <v>81</v>
      </c>
    </row>
    <row r="1093" spans="1:9">
      <c r="A1093" s="252">
        <v>203871</v>
      </c>
      <c r="B1093" s="252" t="s">
        <v>2485</v>
      </c>
      <c r="C1093" s="252" t="s">
        <v>133</v>
      </c>
      <c r="D1093" s="252" t="s">
        <v>483</v>
      </c>
      <c r="I1093" s="252" t="s">
        <v>81</v>
      </c>
    </row>
    <row r="1094" spans="1:9">
      <c r="A1094" s="252">
        <v>203876</v>
      </c>
      <c r="B1094" s="252" t="s">
        <v>2486</v>
      </c>
      <c r="C1094" s="252" t="s">
        <v>578</v>
      </c>
      <c r="D1094" s="252" t="s">
        <v>493</v>
      </c>
      <c r="I1094" s="252" t="s">
        <v>81</v>
      </c>
    </row>
    <row r="1095" spans="1:9">
      <c r="A1095" s="252">
        <v>203894</v>
      </c>
      <c r="B1095" s="252" t="s">
        <v>2487</v>
      </c>
      <c r="C1095" s="252" t="s">
        <v>87</v>
      </c>
      <c r="D1095" s="252" t="s">
        <v>546</v>
      </c>
      <c r="I1095" s="252" t="s">
        <v>81</v>
      </c>
    </row>
    <row r="1096" spans="1:9">
      <c r="A1096" s="252">
        <v>203939</v>
      </c>
      <c r="B1096" s="252" t="s">
        <v>2488</v>
      </c>
      <c r="C1096" s="252" t="s">
        <v>190</v>
      </c>
      <c r="D1096" s="252" t="s">
        <v>426</v>
      </c>
      <c r="I1096" s="252" t="s">
        <v>81</v>
      </c>
    </row>
    <row r="1097" spans="1:9">
      <c r="A1097" s="252">
        <v>203960</v>
      </c>
      <c r="B1097" s="252" t="s">
        <v>2489</v>
      </c>
      <c r="C1097" s="252" t="s">
        <v>102</v>
      </c>
      <c r="D1097" s="252" t="s">
        <v>594</v>
      </c>
      <c r="I1097" s="252" t="s">
        <v>81</v>
      </c>
    </row>
    <row r="1098" spans="1:9">
      <c r="A1098" s="252">
        <v>203986</v>
      </c>
      <c r="B1098" s="252" t="s">
        <v>2490</v>
      </c>
      <c r="C1098" s="252" t="s">
        <v>204</v>
      </c>
      <c r="D1098" s="252" t="s">
        <v>583</v>
      </c>
      <c r="I1098" s="252" t="s">
        <v>81</v>
      </c>
    </row>
    <row r="1099" spans="1:9">
      <c r="A1099" s="252">
        <v>203987</v>
      </c>
      <c r="B1099" s="252" t="s">
        <v>2491</v>
      </c>
      <c r="C1099" s="252" t="s">
        <v>79</v>
      </c>
      <c r="D1099" s="252" t="s">
        <v>438</v>
      </c>
      <c r="I1099" s="252" t="s">
        <v>81</v>
      </c>
    </row>
    <row r="1100" spans="1:9">
      <c r="A1100" s="252">
        <v>203990</v>
      </c>
      <c r="B1100" s="252" t="s">
        <v>2492</v>
      </c>
      <c r="C1100" s="252" t="s">
        <v>138</v>
      </c>
      <c r="D1100" s="252" t="s">
        <v>425</v>
      </c>
      <c r="I1100" s="252" t="s">
        <v>81</v>
      </c>
    </row>
    <row r="1101" spans="1:9">
      <c r="A1101" s="252">
        <v>204005</v>
      </c>
      <c r="B1101" s="252" t="s">
        <v>2493</v>
      </c>
      <c r="C1101" s="252" t="s">
        <v>200</v>
      </c>
      <c r="D1101" s="252" t="s">
        <v>396</v>
      </c>
      <c r="I1101" s="252" t="s">
        <v>81</v>
      </c>
    </row>
    <row r="1102" spans="1:9">
      <c r="A1102" s="252">
        <v>204006</v>
      </c>
      <c r="B1102" s="252" t="s">
        <v>2494</v>
      </c>
      <c r="C1102" s="252" t="s">
        <v>2495</v>
      </c>
      <c r="D1102" s="252" t="s">
        <v>510</v>
      </c>
      <c r="I1102" s="252" t="s">
        <v>81</v>
      </c>
    </row>
    <row r="1103" spans="1:9">
      <c r="A1103" s="252">
        <v>204015</v>
      </c>
      <c r="B1103" s="252" t="s">
        <v>2496</v>
      </c>
      <c r="C1103" s="252" t="s">
        <v>131</v>
      </c>
      <c r="D1103" s="252" t="s">
        <v>408</v>
      </c>
      <c r="I1103" s="252" t="s">
        <v>81</v>
      </c>
    </row>
    <row r="1104" spans="1:9">
      <c r="A1104" s="252">
        <v>204056</v>
      </c>
      <c r="B1104" s="252" t="s">
        <v>2497</v>
      </c>
      <c r="C1104" s="252" t="s">
        <v>113</v>
      </c>
      <c r="D1104" s="252" t="s">
        <v>395</v>
      </c>
      <c r="I1104" s="252" t="s">
        <v>81</v>
      </c>
    </row>
    <row r="1105" spans="1:9">
      <c r="A1105" s="252">
        <v>204064</v>
      </c>
      <c r="B1105" s="252" t="s">
        <v>2498</v>
      </c>
      <c r="C1105" s="252" t="s">
        <v>86</v>
      </c>
      <c r="D1105" s="252" t="s">
        <v>538</v>
      </c>
      <c r="I1105" s="252" t="s">
        <v>81</v>
      </c>
    </row>
    <row r="1106" spans="1:9">
      <c r="A1106" s="252">
        <v>204145</v>
      </c>
      <c r="B1106" s="252" t="s">
        <v>2499</v>
      </c>
      <c r="C1106" s="252" t="s">
        <v>153</v>
      </c>
      <c r="D1106" s="252" t="s">
        <v>2500</v>
      </c>
      <c r="I1106" s="252" t="s">
        <v>81</v>
      </c>
    </row>
    <row r="1107" spans="1:9">
      <c r="A1107" s="252">
        <v>204149</v>
      </c>
      <c r="B1107" s="252" t="s">
        <v>2501</v>
      </c>
      <c r="C1107" s="252" t="s">
        <v>227</v>
      </c>
      <c r="D1107" s="252" t="s">
        <v>2502</v>
      </c>
      <c r="I1107" s="252" t="s">
        <v>81</v>
      </c>
    </row>
    <row r="1108" spans="1:9">
      <c r="A1108" s="252">
        <v>204238</v>
      </c>
      <c r="B1108" s="252" t="s">
        <v>2503</v>
      </c>
      <c r="C1108" s="252" t="s">
        <v>2504</v>
      </c>
      <c r="D1108" s="252" t="s">
        <v>432</v>
      </c>
      <c r="I1108" s="252" t="s">
        <v>81</v>
      </c>
    </row>
    <row r="1109" spans="1:9">
      <c r="A1109" s="252">
        <v>204241</v>
      </c>
      <c r="B1109" s="252" t="s">
        <v>2505</v>
      </c>
      <c r="C1109" s="252" t="s">
        <v>164</v>
      </c>
      <c r="D1109" s="252" t="s">
        <v>2506</v>
      </c>
      <c r="I1109" s="252" t="s">
        <v>81</v>
      </c>
    </row>
    <row r="1110" spans="1:9">
      <c r="A1110" s="252">
        <v>204275</v>
      </c>
      <c r="B1110" s="252" t="s">
        <v>2507</v>
      </c>
      <c r="C1110" s="252" t="s">
        <v>2508</v>
      </c>
      <c r="D1110" s="252" t="s">
        <v>495</v>
      </c>
      <c r="I1110" s="252" t="s">
        <v>81</v>
      </c>
    </row>
    <row r="1111" spans="1:9">
      <c r="A1111" s="252">
        <v>204276</v>
      </c>
      <c r="B1111" s="252" t="s">
        <v>2509</v>
      </c>
      <c r="C1111" s="252" t="s">
        <v>114</v>
      </c>
      <c r="D1111" s="252" t="s">
        <v>510</v>
      </c>
      <c r="I1111" s="252" t="s">
        <v>81</v>
      </c>
    </row>
    <row r="1112" spans="1:9">
      <c r="A1112" s="252">
        <v>204285</v>
      </c>
      <c r="B1112" s="252" t="s">
        <v>2510</v>
      </c>
      <c r="C1112" s="252" t="s">
        <v>2511</v>
      </c>
      <c r="D1112" s="252" t="s">
        <v>416</v>
      </c>
      <c r="I1112" s="252" t="s">
        <v>81</v>
      </c>
    </row>
    <row r="1113" spans="1:9">
      <c r="A1113" s="252">
        <v>204294</v>
      </c>
      <c r="B1113" s="252" t="s">
        <v>2512</v>
      </c>
      <c r="C1113" s="252" t="s">
        <v>2513</v>
      </c>
      <c r="D1113" s="252" t="s">
        <v>2514</v>
      </c>
      <c r="I1113" s="252" t="s">
        <v>81</v>
      </c>
    </row>
    <row r="1114" spans="1:9">
      <c r="A1114" s="252">
        <v>204323</v>
      </c>
      <c r="B1114" s="252" t="s">
        <v>2515</v>
      </c>
      <c r="C1114" s="252" t="s">
        <v>2516</v>
      </c>
      <c r="D1114" s="252" t="s">
        <v>2517</v>
      </c>
      <c r="I1114" s="252" t="s">
        <v>81</v>
      </c>
    </row>
    <row r="1115" spans="1:9">
      <c r="A1115" s="252">
        <v>204324</v>
      </c>
      <c r="B1115" s="252" t="s">
        <v>2518</v>
      </c>
      <c r="C1115" s="252" t="s">
        <v>93</v>
      </c>
      <c r="D1115" s="252" t="s">
        <v>2519</v>
      </c>
      <c r="I1115" s="252" t="s">
        <v>81</v>
      </c>
    </row>
    <row r="1116" spans="1:9">
      <c r="A1116" s="252">
        <v>204340</v>
      </c>
      <c r="B1116" s="252" t="s">
        <v>2520</v>
      </c>
      <c r="C1116" s="252" t="s">
        <v>173</v>
      </c>
      <c r="D1116" s="252" t="s">
        <v>445</v>
      </c>
      <c r="I1116" s="252" t="s">
        <v>81</v>
      </c>
    </row>
    <row r="1117" spans="1:9">
      <c r="A1117" s="252">
        <v>204360</v>
      </c>
      <c r="B1117" s="252" t="s">
        <v>2521</v>
      </c>
      <c r="C1117" s="252" t="s">
        <v>124</v>
      </c>
      <c r="D1117" s="252" t="s">
        <v>335</v>
      </c>
      <c r="I1117" s="252" t="s">
        <v>81</v>
      </c>
    </row>
    <row r="1118" spans="1:9">
      <c r="A1118" s="252">
        <v>204365</v>
      </c>
      <c r="B1118" s="252" t="s">
        <v>2522</v>
      </c>
      <c r="C1118" s="252" t="s">
        <v>246</v>
      </c>
      <c r="D1118" s="252" t="s">
        <v>390</v>
      </c>
      <c r="I1118" s="252" t="s">
        <v>81</v>
      </c>
    </row>
    <row r="1119" spans="1:9">
      <c r="A1119" s="252">
        <v>204403</v>
      </c>
      <c r="B1119" s="252" t="s">
        <v>2523</v>
      </c>
      <c r="C1119" s="252" t="s">
        <v>2524</v>
      </c>
      <c r="D1119" s="252" t="s">
        <v>2525</v>
      </c>
      <c r="I1119" s="252" t="s">
        <v>81</v>
      </c>
    </row>
    <row r="1120" spans="1:9">
      <c r="A1120" s="252">
        <v>204427</v>
      </c>
      <c r="B1120" s="252" t="s">
        <v>2526</v>
      </c>
      <c r="C1120" s="252" t="s">
        <v>348</v>
      </c>
      <c r="D1120" s="252" t="s">
        <v>2527</v>
      </c>
      <c r="I1120" s="252" t="s">
        <v>81</v>
      </c>
    </row>
    <row r="1121" spans="1:9">
      <c r="A1121" s="252">
        <v>204441</v>
      </c>
      <c r="B1121" s="252" t="s">
        <v>2528</v>
      </c>
      <c r="C1121" s="252" t="s">
        <v>266</v>
      </c>
      <c r="D1121" s="252" t="s">
        <v>573</v>
      </c>
      <c r="I1121" s="252" t="s">
        <v>81</v>
      </c>
    </row>
    <row r="1122" spans="1:9">
      <c r="A1122" s="252">
        <v>204574</v>
      </c>
      <c r="B1122" s="252" t="s">
        <v>2529</v>
      </c>
      <c r="C1122" s="252" t="s">
        <v>168</v>
      </c>
      <c r="D1122" s="252" t="s">
        <v>416</v>
      </c>
      <c r="I1122" s="252" t="s">
        <v>81</v>
      </c>
    </row>
    <row r="1123" spans="1:9">
      <c r="A1123" s="252">
        <v>204616</v>
      </c>
      <c r="B1123" s="252" t="s">
        <v>2530</v>
      </c>
      <c r="C1123" s="252" t="s">
        <v>2531</v>
      </c>
      <c r="D1123" s="252" t="s">
        <v>494</v>
      </c>
      <c r="I1123" s="252" t="s">
        <v>81</v>
      </c>
    </row>
    <row r="1124" spans="1:9">
      <c r="A1124" s="252">
        <v>204633</v>
      </c>
      <c r="B1124" s="252" t="s">
        <v>2532</v>
      </c>
      <c r="C1124" s="252" t="s">
        <v>168</v>
      </c>
      <c r="D1124" s="252" t="s">
        <v>2533</v>
      </c>
      <c r="I1124" s="252" t="s">
        <v>81</v>
      </c>
    </row>
    <row r="1125" spans="1:9">
      <c r="A1125" s="252">
        <v>204636</v>
      </c>
      <c r="B1125" s="252" t="s">
        <v>2534</v>
      </c>
      <c r="C1125" s="252" t="s">
        <v>84</v>
      </c>
      <c r="D1125" s="252" t="s">
        <v>518</v>
      </c>
      <c r="I1125" s="252" t="s">
        <v>81</v>
      </c>
    </row>
    <row r="1126" spans="1:9">
      <c r="A1126" s="252">
        <v>204654</v>
      </c>
      <c r="B1126" s="252" t="s">
        <v>2535</v>
      </c>
      <c r="C1126" s="252" t="s">
        <v>2536</v>
      </c>
      <c r="D1126" s="252" t="s">
        <v>2537</v>
      </c>
      <c r="I1126" s="252" t="s">
        <v>81</v>
      </c>
    </row>
    <row r="1127" spans="1:9">
      <c r="A1127" s="252">
        <v>204656</v>
      </c>
      <c r="B1127" s="252" t="s">
        <v>2538</v>
      </c>
      <c r="C1127" s="252" t="s">
        <v>208</v>
      </c>
      <c r="D1127" s="252" t="s">
        <v>2539</v>
      </c>
      <c r="I1127" s="252" t="s">
        <v>81</v>
      </c>
    </row>
    <row r="1128" spans="1:9">
      <c r="A1128" s="252">
        <v>204682</v>
      </c>
      <c r="B1128" s="252" t="s">
        <v>2540</v>
      </c>
      <c r="C1128" s="252" t="s">
        <v>206</v>
      </c>
      <c r="D1128" s="252" t="s">
        <v>459</v>
      </c>
      <c r="I1128" s="252" t="s">
        <v>81</v>
      </c>
    </row>
    <row r="1129" spans="1:9">
      <c r="A1129" s="252">
        <v>204696</v>
      </c>
      <c r="B1129" s="252" t="s">
        <v>2541</v>
      </c>
      <c r="C1129" s="252" t="s">
        <v>84</v>
      </c>
      <c r="D1129" s="252" t="s">
        <v>2542</v>
      </c>
      <c r="I1129" s="252" t="s">
        <v>81</v>
      </c>
    </row>
    <row r="1130" spans="1:9">
      <c r="A1130" s="252">
        <v>204754</v>
      </c>
      <c r="B1130" s="252" t="s">
        <v>691</v>
      </c>
      <c r="C1130" s="252" t="s">
        <v>2543</v>
      </c>
      <c r="D1130" s="252" t="s">
        <v>2533</v>
      </c>
      <c r="I1130" s="252" t="s">
        <v>81</v>
      </c>
    </row>
    <row r="1131" spans="1:9">
      <c r="A1131" s="252">
        <v>204759</v>
      </c>
      <c r="B1131" s="252" t="s">
        <v>2544</v>
      </c>
      <c r="C1131" s="252" t="s">
        <v>2545</v>
      </c>
      <c r="D1131" s="252" t="s">
        <v>2546</v>
      </c>
      <c r="I1131" s="252" t="s">
        <v>81</v>
      </c>
    </row>
    <row r="1132" spans="1:9">
      <c r="A1132" s="252">
        <v>204769</v>
      </c>
      <c r="B1132" s="252" t="s">
        <v>2547</v>
      </c>
      <c r="C1132" s="252" t="s">
        <v>109</v>
      </c>
      <c r="D1132" s="252" t="s">
        <v>552</v>
      </c>
      <c r="I1132" s="252" t="s">
        <v>81</v>
      </c>
    </row>
    <row r="1133" spans="1:9">
      <c r="A1133" s="252">
        <v>204778</v>
      </c>
      <c r="B1133" s="252" t="s">
        <v>2548</v>
      </c>
      <c r="C1133" s="252" t="s">
        <v>2549</v>
      </c>
      <c r="D1133" s="252" t="s">
        <v>387</v>
      </c>
      <c r="I1133" s="252" t="s">
        <v>81</v>
      </c>
    </row>
    <row r="1134" spans="1:9">
      <c r="A1134" s="252">
        <v>204782</v>
      </c>
      <c r="B1134" s="252" t="s">
        <v>2550</v>
      </c>
      <c r="C1134" s="252" t="s">
        <v>272</v>
      </c>
      <c r="D1134" s="252" t="s">
        <v>2551</v>
      </c>
      <c r="I1134" s="252" t="s">
        <v>81</v>
      </c>
    </row>
    <row r="1135" spans="1:9">
      <c r="A1135" s="252">
        <v>204827</v>
      </c>
      <c r="B1135" s="252" t="s">
        <v>2552</v>
      </c>
      <c r="C1135" s="252" t="s">
        <v>86</v>
      </c>
      <c r="D1135" s="252" t="s">
        <v>2553</v>
      </c>
      <c r="I1135" s="252" t="s">
        <v>81</v>
      </c>
    </row>
    <row r="1136" spans="1:9">
      <c r="A1136" s="252">
        <v>204854</v>
      </c>
      <c r="B1136" s="252" t="s">
        <v>2554</v>
      </c>
      <c r="C1136" s="252" t="s">
        <v>186</v>
      </c>
      <c r="D1136" s="252" t="s">
        <v>445</v>
      </c>
      <c r="I1136" s="252" t="s">
        <v>81</v>
      </c>
    </row>
    <row r="1137" spans="1:9">
      <c r="A1137" s="252">
        <v>204881</v>
      </c>
      <c r="B1137" s="252" t="s">
        <v>2555</v>
      </c>
      <c r="C1137" s="252" t="s">
        <v>143</v>
      </c>
      <c r="D1137" s="252" t="s">
        <v>91</v>
      </c>
      <c r="I1137" s="252" t="s">
        <v>81</v>
      </c>
    </row>
    <row r="1138" spans="1:9">
      <c r="A1138" s="252">
        <v>204890</v>
      </c>
      <c r="B1138" s="252" t="s">
        <v>2556</v>
      </c>
      <c r="C1138" s="252" t="s">
        <v>304</v>
      </c>
      <c r="D1138" s="252" t="s">
        <v>2557</v>
      </c>
      <c r="I1138" s="252" t="s">
        <v>81</v>
      </c>
    </row>
    <row r="1139" spans="1:9">
      <c r="A1139" s="252">
        <v>204911</v>
      </c>
      <c r="B1139" s="252" t="s">
        <v>2558</v>
      </c>
      <c r="C1139" s="252" t="s">
        <v>286</v>
      </c>
      <c r="D1139" s="252" t="s">
        <v>2559</v>
      </c>
      <c r="I1139" s="252" t="s">
        <v>81</v>
      </c>
    </row>
    <row r="1140" spans="1:9">
      <c r="A1140" s="252">
        <v>204923</v>
      </c>
      <c r="B1140" s="252" t="s">
        <v>2560</v>
      </c>
      <c r="C1140" s="252" t="s">
        <v>113</v>
      </c>
      <c r="D1140" s="252" t="s">
        <v>438</v>
      </c>
      <c r="I1140" s="252" t="s">
        <v>81</v>
      </c>
    </row>
    <row r="1141" spans="1:9">
      <c r="A1141" s="252">
        <v>205002</v>
      </c>
      <c r="B1141" s="252" t="s">
        <v>2561</v>
      </c>
      <c r="C1141" s="252" t="s">
        <v>210</v>
      </c>
      <c r="D1141" s="252" t="s">
        <v>426</v>
      </c>
      <c r="I1141" s="252" t="s">
        <v>81</v>
      </c>
    </row>
    <row r="1142" spans="1:9">
      <c r="A1142" s="252">
        <v>205084</v>
      </c>
      <c r="B1142" s="252" t="s">
        <v>2562</v>
      </c>
      <c r="C1142" s="252" t="s">
        <v>158</v>
      </c>
      <c r="D1142" s="252" t="s">
        <v>518</v>
      </c>
      <c r="I1142" s="252" t="s">
        <v>81</v>
      </c>
    </row>
    <row r="1143" spans="1:9">
      <c r="A1143" s="252">
        <v>205108</v>
      </c>
      <c r="B1143" s="252" t="s">
        <v>2563</v>
      </c>
      <c r="C1143" s="252" t="s">
        <v>101</v>
      </c>
      <c r="D1143" s="252" t="s">
        <v>2564</v>
      </c>
      <c r="I1143" s="252" t="s">
        <v>81</v>
      </c>
    </row>
    <row r="1144" spans="1:9">
      <c r="A1144" s="252">
        <v>205112</v>
      </c>
      <c r="B1144" s="252" t="s">
        <v>2565</v>
      </c>
      <c r="C1144" s="252" t="s">
        <v>2566</v>
      </c>
      <c r="D1144" s="252" t="s">
        <v>2567</v>
      </c>
      <c r="I1144" s="252" t="s">
        <v>81</v>
      </c>
    </row>
    <row r="1145" spans="1:9">
      <c r="A1145" s="252">
        <v>205196</v>
      </c>
      <c r="B1145" s="252" t="s">
        <v>2568</v>
      </c>
      <c r="C1145" s="252" t="s">
        <v>148</v>
      </c>
      <c r="D1145" s="252" t="s">
        <v>412</v>
      </c>
      <c r="I1145" s="252" t="s">
        <v>81</v>
      </c>
    </row>
    <row r="1146" spans="1:9">
      <c r="A1146" s="252">
        <v>205198</v>
      </c>
      <c r="B1146" s="252" t="s">
        <v>2569</v>
      </c>
      <c r="C1146" s="252" t="s">
        <v>88</v>
      </c>
      <c r="D1146" s="252" t="s">
        <v>438</v>
      </c>
      <c r="I1146" s="252" t="s">
        <v>81</v>
      </c>
    </row>
    <row r="1147" spans="1:9">
      <c r="A1147" s="252">
        <v>205223</v>
      </c>
      <c r="B1147" s="252" t="s">
        <v>2570</v>
      </c>
      <c r="C1147" s="252" t="s">
        <v>260</v>
      </c>
      <c r="D1147" s="252" t="s">
        <v>483</v>
      </c>
      <c r="I1147" s="252" t="s">
        <v>81</v>
      </c>
    </row>
    <row r="1148" spans="1:9">
      <c r="A1148" s="252">
        <v>205297</v>
      </c>
      <c r="B1148" s="252" t="s">
        <v>2571</v>
      </c>
      <c r="C1148" s="252" t="s">
        <v>86</v>
      </c>
      <c r="D1148" s="252" t="s">
        <v>415</v>
      </c>
      <c r="I1148" s="252" t="s">
        <v>81</v>
      </c>
    </row>
    <row r="1149" spans="1:9">
      <c r="A1149" s="252">
        <v>205307</v>
      </c>
      <c r="B1149" s="252" t="s">
        <v>2572</v>
      </c>
      <c r="C1149" s="252" t="s">
        <v>188</v>
      </c>
      <c r="D1149" s="252" t="s">
        <v>397</v>
      </c>
      <c r="I1149" s="252" t="s">
        <v>81</v>
      </c>
    </row>
    <row r="1150" spans="1:9">
      <c r="A1150" s="252">
        <v>205324</v>
      </c>
      <c r="B1150" s="252" t="s">
        <v>2573</v>
      </c>
      <c r="C1150" s="252" t="s">
        <v>2574</v>
      </c>
      <c r="D1150" s="252" t="s">
        <v>2575</v>
      </c>
      <c r="I1150" s="252" t="s">
        <v>81</v>
      </c>
    </row>
    <row r="1151" spans="1:9">
      <c r="A1151" s="252">
        <v>205345</v>
      </c>
      <c r="B1151" s="252" t="s">
        <v>2576</v>
      </c>
      <c r="C1151" s="252" t="s">
        <v>120</v>
      </c>
      <c r="D1151" s="252" t="s">
        <v>328</v>
      </c>
      <c r="I1151" s="252" t="s">
        <v>81</v>
      </c>
    </row>
    <row r="1152" spans="1:9">
      <c r="A1152" s="252">
        <v>205362</v>
      </c>
      <c r="B1152" s="252" t="s">
        <v>2577</v>
      </c>
      <c r="C1152" s="252" t="s">
        <v>230</v>
      </c>
      <c r="D1152" s="252" t="s">
        <v>2578</v>
      </c>
      <c r="I1152" s="252" t="s">
        <v>81</v>
      </c>
    </row>
    <row r="1153" spans="1:9">
      <c r="A1153" s="252">
        <v>205368</v>
      </c>
      <c r="B1153" s="252" t="s">
        <v>2579</v>
      </c>
      <c r="C1153" s="252" t="s">
        <v>2580</v>
      </c>
      <c r="D1153" s="252" t="s">
        <v>628</v>
      </c>
      <c r="I1153" s="252" t="s">
        <v>81</v>
      </c>
    </row>
    <row r="1154" spans="1:9">
      <c r="A1154" s="252">
        <v>205378</v>
      </c>
      <c r="B1154" s="252" t="s">
        <v>2581</v>
      </c>
      <c r="C1154" s="252" t="s">
        <v>2582</v>
      </c>
      <c r="D1154" s="252" t="s">
        <v>452</v>
      </c>
      <c r="I1154" s="252" t="s">
        <v>81</v>
      </c>
    </row>
    <row r="1155" spans="1:9">
      <c r="A1155" s="252">
        <v>205392</v>
      </c>
      <c r="B1155" s="252" t="s">
        <v>2583</v>
      </c>
      <c r="C1155" s="252" t="s">
        <v>88</v>
      </c>
      <c r="D1155" s="252" t="s">
        <v>2584</v>
      </c>
      <c r="I1155" s="252" t="s">
        <v>81</v>
      </c>
    </row>
    <row r="1156" spans="1:9">
      <c r="A1156" s="252">
        <v>205394</v>
      </c>
      <c r="B1156" s="252" t="s">
        <v>2585</v>
      </c>
      <c r="C1156" s="252" t="s">
        <v>2586</v>
      </c>
      <c r="D1156" s="252" t="s">
        <v>512</v>
      </c>
      <c r="I1156" s="252" t="s">
        <v>81</v>
      </c>
    </row>
    <row r="1157" spans="1:9">
      <c r="A1157" s="252">
        <v>205396</v>
      </c>
      <c r="B1157" s="252" t="s">
        <v>2587</v>
      </c>
      <c r="C1157" s="252" t="s">
        <v>213</v>
      </c>
      <c r="D1157" s="252" t="s">
        <v>2588</v>
      </c>
      <c r="I1157" s="252" t="s">
        <v>81</v>
      </c>
    </row>
    <row r="1158" spans="1:9">
      <c r="A1158" s="252">
        <v>205457</v>
      </c>
      <c r="B1158" s="252" t="s">
        <v>2589</v>
      </c>
      <c r="C1158" s="252" t="s">
        <v>86</v>
      </c>
      <c r="D1158" s="252" t="s">
        <v>408</v>
      </c>
      <c r="I1158" s="252" t="s">
        <v>81</v>
      </c>
    </row>
    <row r="1159" spans="1:9">
      <c r="A1159" s="252">
        <v>205471</v>
      </c>
      <c r="B1159" s="252" t="s">
        <v>2590</v>
      </c>
      <c r="C1159" s="252" t="s">
        <v>892</v>
      </c>
      <c r="D1159" s="252" t="s">
        <v>551</v>
      </c>
      <c r="I1159" s="252" t="s">
        <v>81</v>
      </c>
    </row>
    <row r="1160" spans="1:9">
      <c r="A1160" s="252">
        <v>205492</v>
      </c>
      <c r="B1160" s="252" t="s">
        <v>2591</v>
      </c>
      <c r="C1160" s="252" t="s">
        <v>237</v>
      </c>
      <c r="D1160" s="252" t="s">
        <v>2592</v>
      </c>
      <c r="I1160" s="252" t="s">
        <v>81</v>
      </c>
    </row>
    <row r="1161" spans="1:9">
      <c r="A1161" s="252">
        <v>205674</v>
      </c>
      <c r="B1161" s="252" t="s">
        <v>2593</v>
      </c>
      <c r="C1161" s="252" t="s">
        <v>2594</v>
      </c>
      <c r="D1161" s="252" t="s">
        <v>2464</v>
      </c>
      <c r="I1161" s="252" t="s">
        <v>81</v>
      </c>
    </row>
    <row r="1162" spans="1:9">
      <c r="A1162" s="252">
        <v>205687</v>
      </c>
      <c r="B1162" s="252" t="s">
        <v>2595</v>
      </c>
      <c r="C1162" s="252" t="s">
        <v>208</v>
      </c>
      <c r="D1162" s="252" t="s">
        <v>410</v>
      </c>
      <c r="I1162" s="252" t="s">
        <v>81</v>
      </c>
    </row>
    <row r="1163" spans="1:9">
      <c r="A1163" s="252">
        <v>205721</v>
      </c>
      <c r="B1163" s="252" t="s">
        <v>2596</v>
      </c>
      <c r="C1163" s="252" t="s">
        <v>82</v>
      </c>
      <c r="D1163" s="252" t="s">
        <v>435</v>
      </c>
      <c r="I1163" s="252" t="s">
        <v>81</v>
      </c>
    </row>
    <row r="1164" spans="1:9">
      <c r="A1164" s="252">
        <v>205723</v>
      </c>
      <c r="B1164" s="252" t="s">
        <v>2597</v>
      </c>
      <c r="C1164" s="252" t="s">
        <v>84</v>
      </c>
      <c r="D1164" s="252" t="s">
        <v>2598</v>
      </c>
      <c r="I1164" s="252" t="s">
        <v>81</v>
      </c>
    </row>
    <row r="1165" spans="1:9">
      <c r="A1165" s="252">
        <v>205728</v>
      </c>
      <c r="B1165" s="252" t="s">
        <v>2599</v>
      </c>
      <c r="C1165" s="252" t="s">
        <v>87</v>
      </c>
      <c r="D1165" s="252" t="s">
        <v>390</v>
      </c>
      <c r="I1165" s="252" t="s">
        <v>81</v>
      </c>
    </row>
    <row r="1166" spans="1:9">
      <c r="A1166" s="252">
        <v>205740</v>
      </c>
      <c r="B1166" s="252" t="s">
        <v>2600</v>
      </c>
      <c r="C1166" s="252" t="s">
        <v>102</v>
      </c>
      <c r="D1166" s="252" t="s">
        <v>2376</v>
      </c>
      <c r="I1166" s="252" t="s">
        <v>81</v>
      </c>
    </row>
    <row r="1167" spans="1:9">
      <c r="A1167" s="252">
        <v>205771</v>
      </c>
      <c r="B1167" s="252" t="s">
        <v>2601</v>
      </c>
      <c r="C1167" s="252" t="s">
        <v>120</v>
      </c>
      <c r="D1167" s="252" t="s">
        <v>2602</v>
      </c>
      <c r="I1167" s="252" t="s">
        <v>81</v>
      </c>
    </row>
    <row r="1168" spans="1:9">
      <c r="A1168" s="252">
        <v>205772</v>
      </c>
      <c r="B1168" s="252" t="s">
        <v>2603</v>
      </c>
      <c r="C1168" s="252" t="s">
        <v>86</v>
      </c>
      <c r="D1168" s="252" t="s">
        <v>432</v>
      </c>
      <c r="I1168" s="252" t="s">
        <v>81</v>
      </c>
    </row>
    <row r="1169" spans="1:9">
      <c r="A1169" s="252">
        <v>205776</v>
      </c>
      <c r="B1169" s="252" t="s">
        <v>2604</v>
      </c>
      <c r="C1169" s="252" t="s">
        <v>114</v>
      </c>
      <c r="D1169" s="252" t="s">
        <v>432</v>
      </c>
      <c r="I1169" s="252" t="s">
        <v>81</v>
      </c>
    </row>
    <row r="1170" spans="1:9">
      <c r="A1170" s="252">
        <v>205780</v>
      </c>
      <c r="B1170" s="252" t="s">
        <v>2605</v>
      </c>
      <c r="C1170" s="252" t="s">
        <v>169</v>
      </c>
      <c r="D1170" s="252" t="s">
        <v>2606</v>
      </c>
      <c r="I1170" s="252" t="s">
        <v>81</v>
      </c>
    </row>
    <row r="1171" spans="1:9">
      <c r="A1171" s="252">
        <v>205793</v>
      </c>
      <c r="B1171" s="252" t="s">
        <v>2607</v>
      </c>
      <c r="C1171" s="252" t="s">
        <v>2608</v>
      </c>
      <c r="D1171" s="252" t="s">
        <v>474</v>
      </c>
      <c r="I1171" s="252" t="s">
        <v>81</v>
      </c>
    </row>
    <row r="1172" spans="1:9">
      <c r="A1172" s="252">
        <v>205801</v>
      </c>
      <c r="B1172" s="252" t="s">
        <v>2609</v>
      </c>
      <c r="C1172" s="252" t="s">
        <v>133</v>
      </c>
      <c r="D1172" s="252" t="s">
        <v>2610</v>
      </c>
      <c r="I1172" s="252" t="s">
        <v>81</v>
      </c>
    </row>
    <row r="1173" spans="1:9">
      <c r="A1173" s="252">
        <v>205843</v>
      </c>
      <c r="B1173" s="252" t="s">
        <v>2611</v>
      </c>
      <c r="C1173" s="252" t="s">
        <v>113</v>
      </c>
      <c r="D1173" s="252" t="s">
        <v>2612</v>
      </c>
      <c r="I1173" s="252" t="s">
        <v>81</v>
      </c>
    </row>
    <row r="1174" spans="1:9">
      <c r="A1174" s="252">
        <v>205899</v>
      </c>
      <c r="B1174" s="252" t="s">
        <v>2613</v>
      </c>
      <c r="C1174" s="252" t="s">
        <v>86</v>
      </c>
      <c r="D1174" s="252" t="s">
        <v>486</v>
      </c>
      <c r="I1174" s="252" t="s">
        <v>81</v>
      </c>
    </row>
    <row r="1175" spans="1:9">
      <c r="A1175" s="252">
        <v>205904</v>
      </c>
      <c r="B1175" s="252" t="s">
        <v>2614</v>
      </c>
      <c r="C1175" s="252" t="s">
        <v>125</v>
      </c>
      <c r="D1175" s="252" t="s">
        <v>628</v>
      </c>
      <c r="I1175" s="252" t="s">
        <v>81</v>
      </c>
    </row>
    <row r="1176" spans="1:9">
      <c r="A1176" s="252">
        <v>205913</v>
      </c>
      <c r="B1176" s="252" t="s">
        <v>2615</v>
      </c>
      <c r="C1176" s="252" t="s">
        <v>86</v>
      </c>
      <c r="D1176" s="252" t="s">
        <v>2502</v>
      </c>
      <c r="I1176" s="252" t="s">
        <v>81</v>
      </c>
    </row>
    <row r="1177" spans="1:9">
      <c r="A1177" s="252">
        <v>205920</v>
      </c>
      <c r="B1177" s="252" t="s">
        <v>2616</v>
      </c>
      <c r="C1177" s="252" t="s">
        <v>149</v>
      </c>
      <c r="D1177" s="252" t="s">
        <v>2617</v>
      </c>
      <c r="I1177" s="252" t="s">
        <v>81</v>
      </c>
    </row>
    <row r="1178" spans="1:9">
      <c r="A1178" s="252">
        <v>205953</v>
      </c>
      <c r="B1178" s="252" t="s">
        <v>2618</v>
      </c>
      <c r="C1178" s="252" t="s">
        <v>122</v>
      </c>
      <c r="D1178" s="252" t="s">
        <v>421</v>
      </c>
      <c r="I1178" s="252" t="s">
        <v>81</v>
      </c>
    </row>
    <row r="1179" spans="1:9">
      <c r="A1179" s="252">
        <v>205970</v>
      </c>
      <c r="B1179" s="252" t="s">
        <v>2619</v>
      </c>
      <c r="C1179" s="252" t="s">
        <v>208</v>
      </c>
      <c r="D1179" s="252" t="s">
        <v>538</v>
      </c>
      <c r="I1179" s="252" t="s">
        <v>81</v>
      </c>
    </row>
    <row r="1180" spans="1:9">
      <c r="A1180" s="252">
        <v>205988</v>
      </c>
      <c r="B1180" s="252" t="s">
        <v>2620</v>
      </c>
      <c r="C1180" s="252" t="s">
        <v>2621</v>
      </c>
      <c r="D1180" s="252" t="s">
        <v>448</v>
      </c>
      <c r="I1180" s="252" t="s">
        <v>81</v>
      </c>
    </row>
    <row r="1181" spans="1:9">
      <c r="A1181" s="252">
        <v>206014</v>
      </c>
      <c r="B1181" s="252" t="s">
        <v>2622</v>
      </c>
      <c r="C1181" s="252" t="s">
        <v>2623</v>
      </c>
      <c r="D1181" s="252" t="s">
        <v>455</v>
      </c>
      <c r="I1181" s="252" t="s">
        <v>81</v>
      </c>
    </row>
    <row r="1182" spans="1:9">
      <c r="A1182" s="252">
        <v>206028</v>
      </c>
      <c r="B1182" s="252" t="s">
        <v>2624</v>
      </c>
      <c r="C1182" s="252" t="s">
        <v>87</v>
      </c>
      <c r="D1182" s="252" t="s">
        <v>2625</v>
      </c>
      <c r="I1182" s="252" t="s">
        <v>81</v>
      </c>
    </row>
    <row r="1183" spans="1:9">
      <c r="A1183" s="252">
        <v>206032</v>
      </c>
      <c r="B1183" s="252" t="s">
        <v>2626</v>
      </c>
      <c r="C1183" s="252" t="s">
        <v>123</v>
      </c>
      <c r="D1183" s="252" t="s">
        <v>2627</v>
      </c>
      <c r="I1183" s="252" t="s">
        <v>81</v>
      </c>
    </row>
    <row r="1184" spans="1:9">
      <c r="A1184" s="252">
        <v>206066</v>
      </c>
      <c r="B1184" s="252" t="s">
        <v>2628</v>
      </c>
      <c r="C1184" s="252" t="s">
        <v>133</v>
      </c>
      <c r="D1184" s="252" t="s">
        <v>442</v>
      </c>
      <c r="I1184" s="252" t="s">
        <v>81</v>
      </c>
    </row>
    <row r="1185" spans="1:9">
      <c r="A1185" s="252">
        <v>206071</v>
      </c>
      <c r="B1185" s="252" t="s">
        <v>2629</v>
      </c>
      <c r="C1185" s="252" t="s">
        <v>90</v>
      </c>
      <c r="D1185" s="252" t="s">
        <v>390</v>
      </c>
      <c r="I1185" s="252" t="s">
        <v>81</v>
      </c>
    </row>
    <row r="1186" spans="1:9">
      <c r="A1186" s="252">
        <v>206155</v>
      </c>
      <c r="B1186" s="252" t="s">
        <v>2631</v>
      </c>
      <c r="C1186" s="252" t="s">
        <v>98</v>
      </c>
      <c r="D1186" s="252" t="s">
        <v>2632</v>
      </c>
      <c r="I1186" s="252" t="s">
        <v>81</v>
      </c>
    </row>
    <row r="1187" spans="1:9">
      <c r="A1187" s="252">
        <v>206183</v>
      </c>
      <c r="B1187" s="252" t="s">
        <v>2633</v>
      </c>
      <c r="C1187" s="252" t="s">
        <v>258</v>
      </c>
      <c r="D1187" s="252" t="s">
        <v>2634</v>
      </c>
      <c r="I1187" s="252" t="s">
        <v>81</v>
      </c>
    </row>
    <row r="1188" spans="1:9">
      <c r="A1188" s="252">
        <v>206289</v>
      </c>
      <c r="B1188" s="252" t="s">
        <v>2635</v>
      </c>
      <c r="C1188" s="252" t="s">
        <v>128</v>
      </c>
      <c r="D1188" s="252" t="s">
        <v>393</v>
      </c>
      <c r="I1188" s="252" t="s">
        <v>81</v>
      </c>
    </row>
    <row r="1189" spans="1:9">
      <c r="A1189" s="252">
        <v>206303</v>
      </c>
      <c r="B1189" s="252" t="s">
        <v>2636</v>
      </c>
      <c r="C1189" s="252" t="s">
        <v>2637</v>
      </c>
      <c r="D1189" s="252" t="s">
        <v>2638</v>
      </c>
      <c r="I1189" s="252" t="s">
        <v>81</v>
      </c>
    </row>
    <row r="1190" spans="1:9">
      <c r="A1190" s="252">
        <v>206306</v>
      </c>
      <c r="B1190" s="252" t="s">
        <v>2639</v>
      </c>
      <c r="C1190" s="252" t="s">
        <v>136</v>
      </c>
      <c r="D1190" s="252" t="s">
        <v>2640</v>
      </c>
      <c r="I1190" s="252" t="s">
        <v>81</v>
      </c>
    </row>
    <row r="1191" spans="1:9">
      <c r="A1191" s="252">
        <v>206322</v>
      </c>
      <c r="B1191" s="252" t="s">
        <v>2641</v>
      </c>
      <c r="C1191" s="252" t="s">
        <v>234</v>
      </c>
      <c r="D1191" s="252" t="s">
        <v>403</v>
      </c>
      <c r="I1191" s="252" t="s">
        <v>81</v>
      </c>
    </row>
    <row r="1192" spans="1:9">
      <c r="A1192" s="252">
        <v>206329</v>
      </c>
      <c r="B1192" s="252" t="s">
        <v>2642</v>
      </c>
      <c r="C1192" s="252" t="s">
        <v>2643</v>
      </c>
      <c r="D1192" s="252" t="s">
        <v>2644</v>
      </c>
      <c r="I1192" s="252" t="s">
        <v>81</v>
      </c>
    </row>
    <row r="1193" spans="1:9">
      <c r="A1193" s="252">
        <v>206346</v>
      </c>
      <c r="B1193" s="252" t="s">
        <v>2645</v>
      </c>
      <c r="C1193" s="252" t="s">
        <v>164</v>
      </c>
      <c r="D1193" s="252" t="s">
        <v>459</v>
      </c>
      <c r="I1193" s="252" t="s">
        <v>81</v>
      </c>
    </row>
    <row r="1194" spans="1:9">
      <c r="A1194" s="252">
        <v>206373</v>
      </c>
      <c r="B1194" s="252" t="s">
        <v>2646</v>
      </c>
      <c r="C1194" s="252" t="s">
        <v>2647</v>
      </c>
      <c r="D1194" s="252" t="s">
        <v>438</v>
      </c>
      <c r="I1194" s="252" t="s">
        <v>81</v>
      </c>
    </row>
    <row r="1195" spans="1:9">
      <c r="A1195" s="252">
        <v>206385</v>
      </c>
      <c r="B1195" s="252" t="s">
        <v>2648</v>
      </c>
      <c r="C1195" s="252" t="s">
        <v>95</v>
      </c>
      <c r="D1195" s="252" t="s">
        <v>2479</v>
      </c>
      <c r="I1195" s="252" t="s">
        <v>81</v>
      </c>
    </row>
    <row r="1196" spans="1:9">
      <c r="A1196" s="252">
        <v>206388</v>
      </c>
      <c r="B1196" s="252" t="s">
        <v>2649</v>
      </c>
      <c r="C1196" s="252" t="s">
        <v>123</v>
      </c>
      <c r="D1196" s="252" t="s">
        <v>2650</v>
      </c>
      <c r="I1196" s="252" t="s">
        <v>81</v>
      </c>
    </row>
    <row r="1197" spans="1:9">
      <c r="A1197" s="252">
        <v>206440</v>
      </c>
      <c r="B1197" s="252" t="s">
        <v>2651</v>
      </c>
      <c r="C1197" s="252" t="s">
        <v>113</v>
      </c>
      <c r="D1197" s="252" t="s">
        <v>2464</v>
      </c>
      <c r="I1197" s="252" t="s">
        <v>81</v>
      </c>
    </row>
    <row r="1198" spans="1:9">
      <c r="A1198" s="252">
        <v>206441</v>
      </c>
      <c r="B1198" s="252" t="s">
        <v>2652</v>
      </c>
      <c r="C1198" s="252" t="s">
        <v>80</v>
      </c>
      <c r="D1198" s="252" t="s">
        <v>477</v>
      </c>
      <c r="I1198" s="252" t="s">
        <v>81</v>
      </c>
    </row>
    <row r="1199" spans="1:9">
      <c r="A1199" s="252">
        <v>206464</v>
      </c>
      <c r="B1199" s="252" t="s">
        <v>2653</v>
      </c>
      <c r="C1199" s="252" t="s">
        <v>2654</v>
      </c>
      <c r="D1199" s="252" t="s">
        <v>2655</v>
      </c>
      <c r="I1199" s="252" t="s">
        <v>81</v>
      </c>
    </row>
    <row r="1200" spans="1:9">
      <c r="A1200" s="252">
        <v>206477</v>
      </c>
      <c r="B1200" s="252" t="s">
        <v>2656</v>
      </c>
      <c r="C1200" s="252" t="s">
        <v>113</v>
      </c>
      <c r="D1200" s="252" t="s">
        <v>605</v>
      </c>
      <c r="I1200" s="252" t="s">
        <v>81</v>
      </c>
    </row>
    <row r="1201" spans="1:9">
      <c r="A1201" s="252">
        <v>206483</v>
      </c>
      <c r="B1201" s="252" t="s">
        <v>2657</v>
      </c>
      <c r="C1201" s="252" t="s">
        <v>84</v>
      </c>
      <c r="D1201" s="252" t="s">
        <v>2658</v>
      </c>
      <c r="I1201" s="252" t="s">
        <v>81</v>
      </c>
    </row>
    <row r="1202" spans="1:9">
      <c r="A1202" s="252">
        <v>206487</v>
      </c>
      <c r="B1202" s="252" t="s">
        <v>2659</v>
      </c>
      <c r="C1202" s="252" t="s">
        <v>87</v>
      </c>
      <c r="D1202" s="252" t="s">
        <v>511</v>
      </c>
      <c r="I1202" s="252" t="s">
        <v>81</v>
      </c>
    </row>
    <row r="1203" spans="1:9">
      <c r="A1203" s="252">
        <v>206519</v>
      </c>
      <c r="B1203" s="252" t="s">
        <v>2660</v>
      </c>
      <c r="C1203" s="252" t="s">
        <v>88</v>
      </c>
      <c r="D1203" s="252" t="s">
        <v>2661</v>
      </c>
      <c r="I1203" s="252" t="s">
        <v>81</v>
      </c>
    </row>
    <row r="1204" spans="1:9">
      <c r="A1204" s="252">
        <v>206520</v>
      </c>
      <c r="B1204" s="252" t="s">
        <v>2662</v>
      </c>
      <c r="C1204" s="252" t="s">
        <v>88</v>
      </c>
      <c r="D1204" s="252" t="s">
        <v>493</v>
      </c>
      <c r="I1204" s="252" t="s">
        <v>81</v>
      </c>
    </row>
    <row r="1205" spans="1:9">
      <c r="A1205" s="252">
        <v>206555</v>
      </c>
      <c r="B1205" s="252" t="s">
        <v>2663</v>
      </c>
      <c r="C1205" s="252" t="s">
        <v>133</v>
      </c>
      <c r="D1205" s="252" t="s">
        <v>608</v>
      </c>
      <c r="I1205" s="252" t="s">
        <v>81</v>
      </c>
    </row>
    <row r="1206" spans="1:9">
      <c r="A1206" s="252">
        <v>206586</v>
      </c>
      <c r="B1206" s="252" t="s">
        <v>2664</v>
      </c>
      <c r="C1206" s="252" t="s">
        <v>290</v>
      </c>
      <c r="D1206" s="252" t="s">
        <v>436</v>
      </c>
      <c r="I1206" s="252" t="s">
        <v>81</v>
      </c>
    </row>
    <row r="1207" spans="1:9">
      <c r="A1207" s="252">
        <v>206592</v>
      </c>
      <c r="B1207" s="252" t="s">
        <v>2665</v>
      </c>
      <c r="C1207" s="252" t="s">
        <v>132</v>
      </c>
      <c r="D1207" s="252" t="s">
        <v>446</v>
      </c>
      <c r="I1207" s="252" t="s">
        <v>81</v>
      </c>
    </row>
    <row r="1208" spans="1:9">
      <c r="A1208" s="252">
        <v>206627</v>
      </c>
      <c r="B1208" s="252" t="s">
        <v>2666</v>
      </c>
      <c r="C1208" s="252" t="s">
        <v>104</v>
      </c>
      <c r="D1208" s="252" t="s">
        <v>335</v>
      </c>
      <c r="I1208" s="252" t="s">
        <v>81</v>
      </c>
    </row>
    <row r="1209" spans="1:9">
      <c r="A1209" s="252">
        <v>206635</v>
      </c>
      <c r="B1209" s="252" t="s">
        <v>2667</v>
      </c>
      <c r="C1209" s="252" t="s">
        <v>279</v>
      </c>
      <c r="D1209" s="252" t="s">
        <v>2668</v>
      </c>
      <c r="I1209" s="252" t="s">
        <v>81</v>
      </c>
    </row>
    <row r="1210" spans="1:9">
      <c r="A1210" s="252">
        <v>206646</v>
      </c>
      <c r="B1210" s="252" t="s">
        <v>2669</v>
      </c>
      <c r="C1210" s="252" t="s">
        <v>97</v>
      </c>
      <c r="D1210" s="252" t="s">
        <v>695</v>
      </c>
      <c r="I1210" s="252" t="s">
        <v>81</v>
      </c>
    </row>
    <row r="1211" spans="1:9">
      <c r="A1211" s="252">
        <v>206703</v>
      </c>
      <c r="B1211" s="252" t="s">
        <v>2670</v>
      </c>
      <c r="C1211" s="252" t="s">
        <v>235</v>
      </c>
      <c r="D1211" s="252" t="s">
        <v>2671</v>
      </c>
      <c r="I1211" s="252" t="s">
        <v>81</v>
      </c>
    </row>
    <row r="1212" spans="1:9">
      <c r="A1212" s="252">
        <v>206771</v>
      </c>
      <c r="B1212" s="252" t="s">
        <v>2672</v>
      </c>
      <c r="C1212" s="252" t="s">
        <v>2673</v>
      </c>
      <c r="D1212" s="252" t="s">
        <v>147</v>
      </c>
      <c r="I1212" s="252" t="s">
        <v>81</v>
      </c>
    </row>
    <row r="1213" spans="1:9">
      <c r="A1213" s="252">
        <v>206793</v>
      </c>
      <c r="B1213" s="252" t="s">
        <v>2674</v>
      </c>
      <c r="C1213" s="252" t="s">
        <v>79</v>
      </c>
      <c r="D1213" s="252" t="s">
        <v>2675</v>
      </c>
      <c r="I1213" s="252" t="s">
        <v>81</v>
      </c>
    </row>
    <row r="1214" spans="1:9">
      <c r="A1214" s="252">
        <v>206821</v>
      </c>
      <c r="B1214" s="252" t="s">
        <v>2676</v>
      </c>
      <c r="C1214" s="252" t="s">
        <v>120</v>
      </c>
      <c r="D1214" s="252" t="s">
        <v>388</v>
      </c>
      <c r="I1214" s="252" t="s">
        <v>81</v>
      </c>
    </row>
    <row r="1215" spans="1:9">
      <c r="A1215" s="252">
        <v>206829</v>
      </c>
      <c r="B1215" s="252" t="s">
        <v>2677</v>
      </c>
      <c r="C1215" s="252" t="s">
        <v>133</v>
      </c>
      <c r="D1215" s="252" t="s">
        <v>390</v>
      </c>
      <c r="I1215" s="252" t="s">
        <v>81</v>
      </c>
    </row>
    <row r="1216" spans="1:9">
      <c r="A1216" s="252">
        <v>206839</v>
      </c>
      <c r="B1216" s="252" t="s">
        <v>2678</v>
      </c>
      <c r="C1216" s="252" t="s">
        <v>87</v>
      </c>
      <c r="D1216" s="252" t="s">
        <v>435</v>
      </c>
      <c r="I1216" s="252" t="s">
        <v>81</v>
      </c>
    </row>
    <row r="1217" spans="1:9">
      <c r="A1217" s="252">
        <v>206856</v>
      </c>
      <c r="B1217" s="252" t="s">
        <v>2679</v>
      </c>
      <c r="C1217" s="252" t="s">
        <v>120</v>
      </c>
      <c r="D1217" s="252" t="s">
        <v>2680</v>
      </c>
      <c r="I1217" s="252" t="s">
        <v>81</v>
      </c>
    </row>
    <row r="1218" spans="1:9">
      <c r="A1218" s="252">
        <v>206859</v>
      </c>
      <c r="B1218" s="252" t="s">
        <v>2681</v>
      </c>
      <c r="C1218" s="252" t="s">
        <v>133</v>
      </c>
      <c r="D1218" s="252" t="s">
        <v>390</v>
      </c>
      <c r="I1218" s="252" t="s">
        <v>81</v>
      </c>
    </row>
    <row r="1219" spans="1:9">
      <c r="A1219" s="252">
        <v>206895</v>
      </c>
      <c r="B1219" s="252" t="s">
        <v>2682</v>
      </c>
      <c r="C1219" s="252" t="s">
        <v>114</v>
      </c>
      <c r="D1219" s="252" t="s">
        <v>494</v>
      </c>
      <c r="I1219" s="252" t="s">
        <v>81</v>
      </c>
    </row>
    <row r="1220" spans="1:9">
      <c r="A1220" s="252">
        <v>206925</v>
      </c>
      <c r="B1220" s="252" t="s">
        <v>2683</v>
      </c>
      <c r="C1220" s="252" t="s">
        <v>85</v>
      </c>
      <c r="D1220" s="252" t="s">
        <v>2421</v>
      </c>
      <c r="I1220" s="252" t="s">
        <v>81</v>
      </c>
    </row>
    <row r="1221" spans="1:9">
      <c r="A1221" s="252">
        <v>206938</v>
      </c>
      <c r="B1221" s="252" t="s">
        <v>2684</v>
      </c>
      <c r="C1221" s="252" t="s">
        <v>230</v>
      </c>
      <c r="D1221" s="252" t="s">
        <v>419</v>
      </c>
      <c r="I1221" s="252" t="s">
        <v>81</v>
      </c>
    </row>
    <row r="1222" spans="1:9">
      <c r="A1222" s="252">
        <v>206962</v>
      </c>
      <c r="B1222" s="252" t="s">
        <v>2685</v>
      </c>
      <c r="C1222" s="252" t="s">
        <v>169</v>
      </c>
      <c r="D1222" s="252" t="s">
        <v>420</v>
      </c>
      <c r="I1222" s="252" t="s">
        <v>81</v>
      </c>
    </row>
    <row r="1223" spans="1:9">
      <c r="A1223" s="252">
        <v>206978</v>
      </c>
      <c r="B1223" s="252" t="s">
        <v>2686</v>
      </c>
      <c r="C1223" s="252" t="s">
        <v>2687</v>
      </c>
      <c r="D1223" s="252" t="s">
        <v>440</v>
      </c>
      <c r="I1223" s="252" t="s">
        <v>81</v>
      </c>
    </row>
    <row r="1224" spans="1:9">
      <c r="A1224" s="252">
        <v>206987</v>
      </c>
      <c r="B1224" s="252" t="s">
        <v>2688</v>
      </c>
      <c r="C1224" s="252" t="s">
        <v>128</v>
      </c>
      <c r="D1224" s="252" t="s">
        <v>2689</v>
      </c>
      <c r="I1224" s="252" t="s">
        <v>81</v>
      </c>
    </row>
    <row r="1225" spans="1:9">
      <c r="A1225" s="252">
        <v>207008</v>
      </c>
      <c r="B1225" s="252" t="s">
        <v>2690</v>
      </c>
      <c r="C1225" s="252" t="s">
        <v>87</v>
      </c>
      <c r="D1225" s="252" t="s">
        <v>431</v>
      </c>
      <c r="I1225" s="252" t="s">
        <v>81</v>
      </c>
    </row>
    <row r="1226" spans="1:9">
      <c r="A1226" s="252">
        <v>207028</v>
      </c>
      <c r="B1226" s="252" t="s">
        <v>2691</v>
      </c>
      <c r="C1226" s="252" t="s">
        <v>2692</v>
      </c>
      <c r="D1226" s="252" t="s">
        <v>430</v>
      </c>
      <c r="I1226" s="252" t="s">
        <v>81</v>
      </c>
    </row>
    <row r="1227" spans="1:9">
      <c r="A1227" s="252">
        <v>207040</v>
      </c>
      <c r="B1227" s="252" t="s">
        <v>2693</v>
      </c>
      <c r="C1227" s="252" t="s">
        <v>133</v>
      </c>
      <c r="D1227" s="252" t="s">
        <v>2650</v>
      </c>
      <c r="I1227" s="252" t="s">
        <v>81</v>
      </c>
    </row>
    <row r="1228" spans="1:9">
      <c r="A1228" s="252">
        <v>207074</v>
      </c>
      <c r="B1228" s="252" t="s">
        <v>2694</v>
      </c>
      <c r="C1228" s="252" t="s">
        <v>84</v>
      </c>
      <c r="D1228" s="252" t="s">
        <v>446</v>
      </c>
      <c r="I1228" s="252" t="s">
        <v>81</v>
      </c>
    </row>
    <row r="1229" spans="1:9">
      <c r="A1229" s="252">
        <v>207088</v>
      </c>
      <c r="B1229" s="252" t="s">
        <v>2695</v>
      </c>
      <c r="C1229" s="252" t="s">
        <v>2696</v>
      </c>
      <c r="D1229" s="252" t="s">
        <v>2634</v>
      </c>
      <c r="I1229" s="252" t="s">
        <v>81</v>
      </c>
    </row>
    <row r="1230" spans="1:9">
      <c r="A1230" s="252">
        <v>207091</v>
      </c>
      <c r="B1230" s="252" t="s">
        <v>2697</v>
      </c>
      <c r="C1230" s="252" t="s">
        <v>175</v>
      </c>
      <c r="D1230" s="252" t="s">
        <v>395</v>
      </c>
      <c r="I1230" s="252" t="s">
        <v>81</v>
      </c>
    </row>
    <row r="1231" spans="1:9">
      <c r="A1231" s="252">
        <v>207123</v>
      </c>
      <c r="B1231" s="252" t="s">
        <v>2698</v>
      </c>
      <c r="C1231" s="252" t="s">
        <v>2699</v>
      </c>
      <c r="D1231" s="252" t="s">
        <v>2421</v>
      </c>
      <c r="I1231" s="252" t="s">
        <v>81</v>
      </c>
    </row>
    <row r="1232" spans="1:9">
      <c r="A1232" s="252">
        <v>207140</v>
      </c>
      <c r="B1232" s="252" t="s">
        <v>2700</v>
      </c>
      <c r="C1232" s="252" t="s">
        <v>86</v>
      </c>
      <c r="D1232" s="252" t="s">
        <v>582</v>
      </c>
      <c r="I1232" s="252" t="s">
        <v>81</v>
      </c>
    </row>
    <row r="1233" spans="1:9">
      <c r="A1233" s="252">
        <v>207171</v>
      </c>
      <c r="B1233" s="252" t="s">
        <v>2701</v>
      </c>
      <c r="C1233" s="252" t="s">
        <v>186</v>
      </c>
      <c r="D1233" s="252" t="s">
        <v>2702</v>
      </c>
      <c r="I1233" s="252" t="s">
        <v>81</v>
      </c>
    </row>
    <row r="1234" spans="1:9">
      <c r="A1234" s="252">
        <v>207178</v>
      </c>
      <c r="B1234" s="252" t="s">
        <v>2703</v>
      </c>
      <c r="C1234" s="252" t="s">
        <v>208</v>
      </c>
      <c r="D1234" s="252" t="s">
        <v>335</v>
      </c>
      <c r="I1234" s="252" t="s">
        <v>81</v>
      </c>
    </row>
    <row r="1235" spans="1:9">
      <c r="A1235" s="252">
        <v>207197</v>
      </c>
      <c r="B1235" s="252" t="s">
        <v>2704</v>
      </c>
      <c r="C1235" s="252" t="s">
        <v>186</v>
      </c>
      <c r="D1235" s="252" t="s">
        <v>2705</v>
      </c>
      <c r="I1235" s="252" t="s">
        <v>81</v>
      </c>
    </row>
    <row r="1236" spans="1:9">
      <c r="A1236" s="252">
        <v>207203</v>
      </c>
      <c r="B1236" s="252" t="s">
        <v>2706</v>
      </c>
      <c r="C1236" s="252" t="s">
        <v>132</v>
      </c>
      <c r="D1236" s="252" t="s">
        <v>613</v>
      </c>
      <c r="I1236" s="252" t="s">
        <v>81</v>
      </c>
    </row>
    <row r="1237" spans="1:9">
      <c r="A1237" s="252">
        <v>207304</v>
      </c>
      <c r="B1237" s="252" t="s">
        <v>2707</v>
      </c>
      <c r="C1237" s="252" t="s">
        <v>150</v>
      </c>
      <c r="D1237" s="252" t="s">
        <v>2708</v>
      </c>
      <c r="I1237" s="252" t="s">
        <v>81</v>
      </c>
    </row>
    <row r="1238" spans="1:9">
      <c r="A1238" s="252">
        <v>207317</v>
      </c>
      <c r="B1238" s="252" t="s">
        <v>2709</v>
      </c>
      <c r="C1238" s="252" t="s">
        <v>237</v>
      </c>
      <c r="D1238" s="252" t="s">
        <v>438</v>
      </c>
      <c r="I1238" s="252" t="s">
        <v>81</v>
      </c>
    </row>
    <row r="1239" spans="1:9">
      <c r="A1239" s="252">
        <v>207330</v>
      </c>
      <c r="B1239" s="252" t="s">
        <v>2710</v>
      </c>
      <c r="C1239" s="252" t="s">
        <v>220</v>
      </c>
      <c r="D1239" s="252" t="s">
        <v>2711</v>
      </c>
      <c r="I1239" s="252" t="s">
        <v>81</v>
      </c>
    </row>
    <row r="1240" spans="1:9">
      <c r="A1240" s="252">
        <v>207349</v>
      </c>
      <c r="B1240" s="252" t="s">
        <v>2712</v>
      </c>
      <c r="C1240" s="252" t="s">
        <v>169</v>
      </c>
      <c r="D1240" s="252" t="s">
        <v>570</v>
      </c>
      <c r="I1240" s="252" t="s">
        <v>81</v>
      </c>
    </row>
    <row r="1241" spans="1:9">
      <c r="A1241" s="252">
        <v>207352</v>
      </c>
      <c r="B1241" s="252" t="s">
        <v>2713</v>
      </c>
      <c r="C1241" s="252" t="s">
        <v>136</v>
      </c>
      <c r="D1241" s="252" t="s">
        <v>404</v>
      </c>
      <c r="I1241" s="252" t="s">
        <v>81</v>
      </c>
    </row>
    <row r="1242" spans="1:9">
      <c r="A1242" s="252">
        <v>207369</v>
      </c>
      <c r="B1242" s="252" t="s">
        <v>2714</v>
      </c>
      <c r="C1242" s="252" t="s">
        <v>198</v>
      </c>
      <c r="D1242" s="252" t="s">
        <v>410</v>
      </c>
      <c r="I1242" s="252" t="s">
        <v>81</v>
      </c>
    </row>
    <row r="1243" spans="1:9">
      <c r="A1243" s="252">
        <v>207381</v>
      </c>
      <c r="B1243" s="252" t="s">
        <v>2715</v>
      </c>
      <c r="C1243" s="252" t="s">
        <v>133</v>
      </c>
      <c r="D1243" s="252" t="s">
        <v>2716</v>
      </c>
      <c r="I1243" s="252" t="s">
        <v>81</v>
      </c>
    </row>
    <row r="1244" spans="1:9">
      <c r="A1244" s="252">
        <v>207384</v>
      </c>
      <c r="B1244" s="252" t="s">
        <v>2717</v>
      </c>
      <c r="C1244" s="252" t="s">
        <v>163</v>
      </c>
      <c r="D1244" s="252" t="s">
        <v>2718</v>
      </c>
      <c r="I1244" s="252" t="s">
        <v>81</v>
      </c>
    </row>
    <row r="1245" spans="1:9">
      <c r="A1245" s="252">
        <v>207440</v>
      </c>
      <c r="B1245" s="252" t="s">
        <v>2719</v>
      </c>
      <c r="C1245" s="252" t="s">
        <v>100</v>
      </c>
      <c r="D1245" s="252" t="s">
        <v>2720</v>
      </c>
      <c r="I1245" s="252" t="s">
        <v>81</v>
      </c>
    </row>
    <row r="1246" spans="1:9">
      <c r="A1246" s="252">
        <v>207474</v>
      </c>
      <c r="B1246" s="252" t="s">
        <v>2721</v>
      </c>
      <c r="C1246" s="252" t="s">
        <v>211</v>
      </c>
      <c r="D1246" s="252" t="s">
        <v>429</v>
      </c>
      <c r="I1246" s="252" t="s">
        <v>81</v>
      </c>
    </row>
    <row r="1247" spans="1:9">
      <c r="A1247" s="252">
        <v>207510</v>
      </c>
      <c r="B1247" s="252" t="s">
        <v>2722</v>
      </c>
      <c r="C1247" s="252" t="s">
        <v>86</v>
      </c>
      <c r="D1247" s="252" t="s">
        <v>512</v>
      </c>
      <c r="I1247" s="252" t="s">
        <v>81</v>
      </c>
    </row>
    <row r="1248" spans="1:9">
      <c r="A1248" s="252">
        <v>207514</v>
      </c>
      <c r="B1248" s="252" t="s">
        <v>2723</v>
      </c>
      <c r="C1248" s="252" t="s">
        <v>84</v>
      </c>
      <c r="D1248" s="252" t="s">
        <v>147</v>
      </c>
      <c r="I1248" s="252" t="s">
        <v>81</v>
      </c>
    </row>
    <row r="1249" spans="1:9">
      <c r="A1249" s="252">
        <v>207516</v>
      </c>
      <c r="B1249" s="252" t="s">
        <v>2724</v>
      </c>
      <c r="C1249" s="252" t="s">
        <v>162</v>
      </c>
      <c r="D1249" s="252" t="s">
        <v>464</v>
      </c>
      <c r="I1249" s="252" t="s">
        <v>81</v>
      </c>
    </row>
    <row r="1250" spans="1:9">
      <c r="A1250" s="252">
        <v>207523</v>
      </c>
      <c r="B1250" s="252" t="s">
        <v>2725</v>
      </c>
      <c r="C1250" s="252" t="s">
        <v>202</v>
      </c>
      <c r="D1250" s="252" t="s">
        <v>2400</v>
      </c>
      <c r="I1250" s="252" t="s">
        <v>81</v>
      </c>
    </row>
    <row r="1251" spans="1:9">
      <c r="A1251" s="252">
        <v>207533</v>
      </c>
      <c r="B1251" s="252" t="s">
        <v>2726</v>
      </c>
      <c r="C1251" s="252" t="s">
        <v>2727</v>
      </c>
      <c r="D1251" s="252" t="s">
        <v>2376</v>
      </c>
      <c r="I1251" s="252" t="s">
        <v>81</v>
      </c>
    </row>
    <row r="1252" spans="1:9">
      <c r="A1252" s="252">
        <v>207538</v>
      </c>
      <c r="B1252" s="252" t="s">
        <v>2728</v>
      </c>
      <c r="C1252" s="252" t="s">
        <v>146</v>
      </c>
      <c r="D1252" s="252" t="s">
        <v>2729</v>
      </c>
      <c r="I1252" s="252" t="s">
        <v>81</v>
      </c>
    </row>
    <row r="1253" spans="1:9">
      <c r="A1253" s="252">
        <v>207557</v>
      </c>
      <c r="B1253" s="252" t="s">
        <v>2730</v>
      </c>
      <c r="C1253" s="252" t="s">
        <v>133</v>
      </c>
      <c r="D1253" s="252" t="s">
        <v>2376</v>
      </c>
      <c r="I1253" s="252" t="s">
        <v>81</v>
      </c>
    </row>
    <row r="1254" spans="1:9">
      <c r="A1254" s="252">
        <v>207596</v>
      </c>
      <c r="B1254" s="252" t="s">
        <v>2731</v>
      </c>
      <c r="C1254" s="252" t="s">
        <v>90</v>
      </c>
      <c r="D1254" s="252" t="s">
        <v>430</v>
      </c>
      <c r="I1254" s="252" t="s">
        <v>81</v>
      </c>
    </row>
    <row r="1255" spans="1:9">
      <c r="A1255" s="252">
        <v>207603</v>
      </c>
      <c r="B1255" s="252" t="s">
        <v>2732</v>
      </c>
      <c r="C1255" s="252" t="s">
        <v>2733</v>
      </c>
      <c r="D1255" s="252" t="s">
        <v>2734</v>
      </c>
      <c r="I1255" s="252" t="s">
        <v>81</v>
      </c>
    </row>
    <row r="1256" spans="1:9">
      <c r="A1256" s="252">
        <v>207606</v>
      </c>
      <c r="B1256" s="252" t="s">
        <v>2735</v>
      </c>
      <c r="C1256" s="252" t="s">
        <v>304</v>
      </c>
      <c r="D1256" s="252" t="s">
        <v>2736</v>
      </c>
      <c r="I1256" s="252" t="s">
        <v>81</v>
      </c>
    </row>
    <row r="1257" spans="1:9">
      <c r="A1257" s="252">
        <v>207607</v>
      </c>
      <c r="B1257" s="252" t="s">
        <v>2737</v>
      </c>
      <c r="C1257" s="252" t="s">
        <v>90</v>
      </c>
      <c r="D1257" s="252" t="s">
        <v>2376</v>
      </c>
      <c r="I1257" s="252" t="s">
        <v>81</v>
      </c>
    </row>
    <row r="1258" spans="1:9">
      <c r="A1258" s="252">
        <v>207643</v>
      </c>
      <c r="B1258" s="252" t="s">
        <v>2738</v>
      </c>
      <c r="C1258" s="252" t="s">
        <v>82</v>
      </c>
      <c r="D1258" s="252" t="s">
        <v>479</v>
      </c>
      <c r="I1258" s="252" t="s">
        <v>81</v>
      </c>
    </row>
    <row r="1259" spans="1:9">
      <c r="A1259" s="252">
        <v>207752</v>
      </c>
      <c r="B1259" s="252" t="s">
        <v>2739</v>
      </c>
      <c r="C1259" s="252" t="s">
        <v>220</v>
      </c>
      <c r="D1259" s="252" t="s">
        <v>2376</v>
      </c>
      <c r="I1259" s="252" t="s">
        <v>81</v>
      </c>
    </row>
    <row r="1260" spans="1:9">
      <c r="A1260" s="252">
        <v>207768</v>
      </c>
      <c r="B1260" s="252" t="s">
        <v>2740</v>
      </c>
      <c r="C1260" s="252" t="s">
        <v>2741</v>
      </c>
      <c r="D1260" s="252" t="s">
        <v>2742</v>
      </c>
      <c r="I1260" s="252" t="s">
        <v>81</v>
      </c>
    </row>
    <row r="1261" spans="1:9">
      <c r="A1261" s="252">
        <v>207783</v>
      </c>
      <c r="B1261" s="252" t="s">
        <v>1576</v>
      </c>
      <c r="C1261" s="252" t="s">
        <v>86</v>
      </c>
      <c r="D1261" s="252" t="s">
        <v>2743</v>
      </c>
      <c r="I1261" s="252" t="s">
        <v>81</v>
      </c>
    </row>
    <row r="1262" spans="1:9">
      <c r="A1262" s="252">
        <v>207785</v>
      </c>
      <c r="B1262" s="252" t="s">
        <v>2744</v>
      </c>
      <c r="C1262" s="252" t="s">
        <v>225</v>
      </c>
      <c r="D1262" s="252" t="s">
        <v>387</v>
      </c>
      <c r="I1262" s="252" t="s">
        <v>81</v>
      </c>
    </row>
    <row r="1263" spans="1:9">
      <c r="A1263" s="252">
        <v>207844</v>
      </c>
      <c r="B1263" s="252" t="s">
        <v>2745</v>
      </c>
      <c r="C1263" s="252" t="s">
        <v>2542</v>
      </c>
      <c r="D1263" s="252" t="s">
        <v>2746</v>
      </c>
      <c r="I1263" s="252" t="s">
        <v>81</v>
      </c>
    </row>
    <row r="1264" spans="1:9">
      <c r="A1264" s="252">
        <v>207865</v>
      </c>
      <c r="B1264" s="252" t="s">
        <v>2747</v>
      </c>
      <c r="C1264" s="252" t="s">
        <v>84</v>
      </c>
      <c r="D1264" s="252" t="s">
        <v>486</v>
      </c>
      <c r="I1264" s="252" t="s">
        <v>81</v>
      </c>
    </row>
    <row r="1265" spans="1:9">
      <c r="A1265" s="252">
        <v>207888</v>
      </c>
      <c r="B1265" s="252" t="s">
        <v>2748</v>
      </c>
      <c r="C1265" s="252" t="s">
        <v>97</v>
      </c>
      <c r="D1265" s="252" t="s">
        <v>498</v>
      </c>
      <c r="I1265" s="252" t="s">
        <v>81</v>
      </c>
    </row>
    <row r="1266" spans="1:9">
      <c r="A1266" s="252">
        <v>207906</v>
      </c>
      <c r="B1266" s="252" t="s">
        <v>2749</v>
      </c>
      <c r="C1266" s="252" t="s">
        <v>84</v>
      </c>
      <c r="D1266" s="252" t="s">
        <v>2750</v>
      </c>
      <c r="I1266" s="252" t="s">
        <v>81</v>
      </c>
    </row>
    <row r="1267" spans="1:9">
      <c r="A1267" s="252">
        <v>207911</v>
      </c>
      <c r="B1267" s="252" t="s">
        <v>2751</v>
      </c>
      <c r="C1267" s="252" t="s">
        <v>133</v>
      </c>
      <c r="D1267" s="252" t="s">
        <v>2752</v>
      </c>
      <c r="I1267" s="252" t="s">
        <v>81</v>
      </c>
    </row>
    <row r="1268" spans="1:9">
      <c r="A1268" s="252">
        <v>207924</v>
      </c>
      <c r="B1268" s="252" t="s">
        <v>2753</v>
      </c>
      <c r="C1268" s="252" t="s">
        <v>2754</v>
      </c>
      <c r="D1268" s="252" t="s">
        <v>2755</v>
      </c>
      <c r="I1268" s="252" t="s">
        <v>81</v>
      </c>
    </row>
    <row r="1269" spans="1:9">
      <c r="A1269" s="252">
        <v>207927</v>
      </c>
      <c r="B1269" s="252" t="s">
        <v>2756</v>
      </c>
      <c r="C1269" s="252" t="s">
        <v>258</v>
      </c>
      <c r="D1269" s="252" t="s">
        <v>405</v>
      </c>
      <c r="I1269" s="252" t="s">
        <v>81</v>
      </c>
    </row>
    <row r="1270" spans="1:9">
      <c r="A1270" s="252">
        <v>208014</v>
      </c>
      <c r="B1270" s="252" t="s">
        <v>2757</v>
      </c>
      <c r="C1270" s="252" t="s">
        <v>253</v>
      </c>
      <c r="D1270" s="252" t="s">
        <v>466</v>
      </c>
      <c r="I1270" s="252" t="s">
        <v>81</v>
      </c>
    </row>
    <row r="1271" spans="1:9">
      <c r="A1271" s="252">
        <v>208054</v>
      </c>
      <c r="B1271" s="252" t="s">
        <v>2758</v>
      </c>
      <c r="C1271" s="252" t="s">
        <v>86</v>
      </c>
      <c r="D1271" s="252" t="s">
        <v>2759</v>
      </c>
      <c r="I1271" s="252" t="s">
        <v>81</v>
      </c>
    </row>
    <row r="1272" spans="1:9">
      <c r="A1272" s="252">
        <v>208063</v>
      </c>
      <c r="B1272" s="252" t="s">
        <v>2760</v>
      </c>
      <c r="C1272" s="252" t="s">
        <v>2761</v>
      </c>
      <c r="D1272" s="252" t="s">
        <v>697</v>
      </c>
      <c r="I1272" s="252" t="s">
        <v>81</v>
      </c>
    </row>
    <row r="1273" spans="1:9">
      <c r="A1273" s="252">
        <v>208065</v>
      </c>
      <c r="B1273" s="252" t="s">
        <v>2762</v>
      </c>
      <c r="C1273" s="252" t="s">
        <v>201</v>
      </c>
      <c r="D1273" s="252" t="s">
        <v>2376</v>
      </c>
      <c r="I1273" s="252" t="s">
        <v>81</v>
      </c>
    </row>
    <row r="1274" spans="1:9">
      <c r="A1274" s="252">
        <v>208070</v>
      </c>
      <c r="B1274" s="252" t="s">
        <v>2763</v>
      </c>
      <c r="C1274" s="252" t="s">
        <v>90</v>
      </c>
      <c r="D1274" s="252" t="s">
        <v>2764</v>
      </c>
      <c r="I1274" s="252" t="s">
        <v>81</v>
      </c>
    </row>
    <row r="1275" spans="1:9">
      <c r="A1275" s="252">
        <v>208082</v>
      </c>
      <c r="B1275" s="252" t="s">
        <v>2765</v>
      </c>
      <c r="C1275" s="252" t="s">
        <v>106</v>
      </c>
      <c r="D1275" s="252" t="s">
        <v>475</v>
      </c>
      <c r="I1275" s="252" t="s">
        <v>81</v>
      </c>
    </row>
    <row r="1276" spans="1:9">
      <c r="A1276" s="252">
        <v>208105</v>
      </c>
      <c r="B1276" s="252" t="s">
        <v>2766</v>
      </c>
      <c r="C1276" s="252" t="s">
        <v>199</v>
      </c>
      <c r="D1276" s="252" t="s">
        <v>439</v>
      </c>
      <c r="I1276" s="252" t="s">
        <v>81</v>
      </c>
    </row>
    <row r="1277" spans="1:9">
      <c r="A1277" s="252">
        <v>208125</v>
      </c>
      <c r="B1277" s="252" t="s">
        <v>2767</v>
      </c>
      <c r="C1277" s="252" t="s">
        <v>140</v>
      </c>
      <c r="D1277" s="252" t="s">
        <v>545</v>
      </c>
      <c r="I1277" s="252" t="s">
        <v>81</v>
      </c>
    </row>
    <row r="1278" spans="1:9">
      <c r="A1278" s="252">
        <v>208133</v>
      </c>
      <c r="B1278" s="252" t="s">
        <v>2768</v>
      </c>
      <c r="C1278" s="252" t="s">
        <v>86</v>
      </c>
      <c r="D1278" s="252" t="s">
        <v>631</v>
      </c>
      <c r="I1278" s="252" t="s">
        <v>81</v>
      </c>
    </row>
    <row r="1279" spans="1:9">
      <c r="A1279" s="252">
        <v>208145</v>
      </c>
      <c r="B1279" s="252" t="s">
        <v>2769</v>
      </c>
      <c r="C1279" s="252" t="s">
        <v>121</v>
      </c>
      <c r="D1279" s="252" t="s">
        <v>435</v>
      </c>
      <c r="I1279" s="252" t="s">
        <v>81</v>
      </c>
    </row>
    <row r="1280" spans="1:9">
      <c r="A1280" s="252">
        <v>208160</v>
      </c>
      <c r="B1280" s="252" t="s">
        <v>2770</v>
      </c>
      <c r="C1280" s="252" t="s">
        <v>86</v>
      </c>
      <c r="D1280" s="252" t="s">
        <v>2771</v>
      </c>
      <c r="I1280" s="252" t="s">
        <v>81</v>
      </c>
    </row>
    <row r="1281" spans="1:9">
      <c r="A1281" s="252">
        <v>208170</v>
      </c>
      <c r="B1281" s="252" t="s">
        <v>2772</v>
      </c>
      <c r="C1281" s="252" t="s">
        <v>648</v>
      </c>
      <c r="D1281" s="252" t="s">
        <v>2644</v>
      </c>
      <c r="I1281" s="252" t="s">
        <v>81</v>
      </c>
    </row>
    <row r="1282" spans="1:9">
      <c r="A1282" s="252">
        <v>208259</v>
      </c>
      <c r="B1282" s="252" t="s">
        <v>2773</v>
      </c>
      <c r="C1282" s="252" t="s">
        <v>83</v>
      </c>
      <c r="D1282" s="252" t="s">
        <v>342</v>
      </c>
      <c r="I1282" s="252" t="s">
        <v>81</v>
      </c>
    </row>
    <row r="1283" spans="1:9">
      <c r="A1283" s="252">
        <v>208278</v>
      </c>
      <c r="B1283" s="252" t="s">
        <v>2774</v>
      </c>
      <c r="C1283" s="252" t="s">
        <v>84</v>
      </c>
      <c r="D1283" s="252" t="s">
        <v>2720</v>
      </c>
      <c r="I1283" s="252" t="s">
        <v>81</v>
      </c>
    </row>
    <row r="1284" spans="1:9">
      <c r="A1284" s="252">
        <v>208280</v>
      </c>
      <c r="B1284" s="252" t="s">
        <v>2775</v>
      </c>
      <c r="C1284" s="252" t="s">
        <v>2776</v>
      </c>
      <c r="D1284" s="252" t="s">
        <v>405</v>
      </c>
      <c r="I1284" s="252" t="s">
        <v>81</v>
      </c>
    </row>
    <row r="1285" spans="1:9">
      <c r="A1285" s="252">
        <v>208288</v>
      </c>
      <c r="B1285" s="252" t="s">
        <v>2777</v>
      </c>
      <c r="C1285" s="252" t="s">
        <v>88</v>
      </c>
      <c r="D1285" s="252" t="s">
        <v>394</v>
      </c>
      <c r="I1285" s="252" t="s">
        <v>81</v>
      </c>
    </row>
    <row r="1286" spans="1:9">
      <c r="A1286" s="252">
        <v>208306</v>
      </c>
      <c r="B1286" s="252" t="s">
        <v>2778</v>
      </c>
      <c r="C1286" s="252" t="s">
        <v>2779</v>
      </c>
      <c r="D1286" s="252" t="s">
        <v>494</v>
      </c>
      <c r="I1286" s="252" t="s">
        <v>81</v>
      </c>
    </row>
    <row r="1287" spans="1:9">
      <c r="A1287" s="252">
        <v>208357</v>
      </c>
      <c r="B1287" s="252" t="s">
        <v>2780</v>
      </c>
      <c r="C1287" s="252" t="s">
        <v>2781</v>
      </c>
      <c r="D1287" s="252" t="s">
        <v>2782</v>
      </c>
      <c r="I1287" s="252" t="s">
        <v>81</v>
      </c>
    </row>
    <row r="1288" spans="1:9">
      <c r="A1288" s="252">
        <v>208400</v>
      </c>
      <c r="B1288" s="252" t="s">
        <v>2783</v>
      </c>
      <c r="C1288" s="252" t="s">
        <v>2696</v>
      </c>
      <c r="D1288" s="252" t="s">
        <v>2784</v>
      </c>
      <c r="I1288" s="252" t="s">
        <v>81</v>
      </c>
    </row>
    <row r="1289" spans="1:9">
      <c r="A1289" s="252">
        <v>208430</v>
      </c>
      <c r="B1289" s="252" t="s">
        <v>2785</v>
      </c>
      <c r="C1289" s="252" t="s">
        <v>235</v>
      </c>
      <c r="D1289" s="252" t="s">
        <v>2786</v>
      </c>
      <c r="I1289" s="252" t="s">
        <v>81</v>
      </c>
    </row>
    <row r="1290" spans="1:9">
      <c r="A1290" s="252">
        <v>208442</v>
      </c>
      <c r="B1290" s="252" t="s">
        <v>2787</v>
      </c>
      <c r="C1290" s="252" t="s">
        <v>86</v>
      </c>
      <c r="D1290" s="252" t="s">
        <v>335</v>
      </c>
      <c r="I1290" s="252" t="s">
        <v>81</v>
      </c>
    </row>
    <row r="1291" spans="1:9">
      <c r="A1291" s="252">
        <v>208450</v>
      </c>
      <c r="B1291" s="252" t="s">
        <v>2788</v>
      </c>
      <c r="C1291" s="252" t="s">
        <v>86</v>
      </c>
      <c r="D1291" s="252" t="s">
        <v>2789</v>
      </c>
      <c r="I1291" s="252" t="s">
        <v>81</v>
      </c>
    </row>
    <row r="1292" spans="1:9">
      <c r="A1292" s="252">
        <v>208494</v>
      </c>
      <c r="B1292" s="252" t="s">
        <v>2790</v>
      </c>
      <c r="C1292" s="252" t="s">
        <v>90</v>
      </c>
      <c r="D1292" s="252" t="s">
        <v>408</v>
      </c>
      <c r="I1292" s="252" t="s">
        <v>81</v>
      </c>
    </row>
    <row r="1293" spans="1:9">
      <c r="A1293" s="252">
        <v>208581</v>
      </c>
      <c r="B1293" s="252" t="s">
        <v>2791</v>
      </c>
      <c r="C1293" s="252" t="s">
        <v>1155</v>
      </c>
      <c r="D1293" s="252" t="s">
        <v>415</v>
      </c>
      <c r="I1293" s="252" t="s">
        <v>81</v>
      </c>
    </row>
    <row r="1294" spans="1:9">
      <c r="A1294" s="252">
        <v>208618</v>
      </c>
      <c r="B1294" s="252" t="s">
        <v>2792</v>
      </c>
      <c r="C1294" s="252" t="s">
        <v>83</v>
      </c>
      <c r="D1294" s="252" t="s">
        <v>2793</v>
      </c>
      <c r="I1294" s="252" t="s">
        <v>81</v>
      </c>
    </row>
    <row r="1295" spans="1:9">
      <c r="A1295" s="252">
        <v>208654</v>
      </c>
      <c r="B1295" s="252" t="s">
        <v>2794</v>
      </c>
      <c r="C1295" s="252" t="s">
        <v>233</v>
      </c>
      <c r="D1295" s="252" t="s">
        <v>591</v>
      </c>
      <c r="I1295" s="252" t="s">
        <v>81</v>
      </c>
    </row>
    <row r="1296" spans="1:9">
      <c r="A1296" s="252">
        <v>208674</v>
      </c>
      <c r="B1296" s="252" t="s">
        <v>2795</v>
      </c>
      <c r="C1296" s="252" t="s">
        <v>86</v>
      </c>
      <c r="D1296" s="252" t="s">
        <v>2796</v>
      </c>
      <c r="I1296" s="252" t="s">
        <v>81</v>
      </c>
    </row>
    <row r="1297" spans="1:9">
      <c r="A1297" s="252">
        <v>208695</v>
      </c>
      <c r="B1297" s="252" t="s">
        <v>2797</v>
      </c>
      <c r="C1297" s="252" t="s">
        <v>304</v>
      </c>
      <c r="D1297" s="252" t="s">
        <v>2798</v>
      </c>
      <c r="I1297" s="252" t="s">
        <v>81</v>
      </c>
    </row>
    <row r="1298" spans="1:9">
      <c r="A1298" s="252">
        <v>208696</v>
      </c>
      <c r="B1298" s="252" t="s">
        <v>2799</v>
      </c>
      <c r="C1298" s="252" t="s">
        <v>102</v>
      </c>
      <c r="D1298" s="252" t="s">
        <v>2800</v>
      </c>
      <c r="I1298" s="252" t="s">
        <v>81</v>
      </c>
    </row>
    <row r="1299" spans="1:9">
      <c r="A1299" s="252">
        <v>208701</v>
      </c>
      <c r="B1299" s="252" t="s">
        <v>2801</v>
      </c>
      <c r="C1299" s="252" t="s">
        <v>101</v>
      </c>
      <c r="D1299" s="252" t="s">
        <v>2802</v>
      </c>
      <c r="I1299" s="252" t="s">
        <v>81</v>
      </c>
    </row>
    <row r="1300" spans="1:9">
      <c r="A1300" s="252">
        <v>208719</v>
      </c>
      <c r="B1300" s="252" t="s">
        <v>2803</v>
      </c>
      <c r="C1300" s="252" t="s">
        <v>2804</v>
      </c>
      <c r="D1300" s="252" t="s">
        <v>2375</v>
      </c>
      <c r="I1300" s="252" t="s">
        <v>81</v>
      </c>
    </row>
    <row r="1301" spans="1:9">
      <c r="A1301" s="252">
        <v>208750</v>
      </c>
      <c r="B1301" s="252" t="s">
        <v>2805</v>
      </c>
      <c r="C1301" s="252" t="s">
        <v>2806</v>
      </c>
      <c r="D1301" s="252" t="s">
        <v>396</v>
      </c>
      <c r="I1301" s="252" t="s">
        <v>81</v>
      </c>
    </row>
    <row r="1302" spans="1:9">
      <c r="A1302" s="252">
        <v>208820</v>
      </c>
      <c r="B1302" s="252" t="s">
        <v>2807</v>
      </c>
      <c r="C1302" s="252" t="s">
        <v>169</v>
      </c>
      <c r="D1302" s="252" t="s">
        <v>590</v>
      </c>
      <c r="I1302" s="252" t="s">
        <v>81</v>
      </c>
    </row>
    <row r="1303" spans="1:9">
      <c r="A1303" s="252">
        <v>208823</v>
      </c>
      <c r="B1303" s="252" t="s">
        <v>2808</v>
      </c>
      <c r="C1303" s="252" t="s">
        <v>2809</v>
      </c>
      <c r="D1303" s="252" t="s">
        <v>2810</v>
      </c>
      <c r="I1303" s="252" t="s">
        <v>81</v>
      </c>
    </row>
    <row r="1304" spans="1:9">
      <c r="A1304" s="252">
        <v>208842</v>
      </c>
      <c r="B1304" s="252" t="s">
        <v>2811</v>
      </c>
      <c r="C1304" s="252" t="s">
        <v>210</v>
      </c>
      <c r="D1304" s="252" t="s">
        <v>396</v>
      </c>
      <c r="I1304" s="252" t="s">
        <v>81</v>
      </c>
    </row>
    <row r="1305" spans="1:9">
      <c r="A1305" s="252">
        <v>208844</v>
      </c>
      <c r="B1305" s="252" t="s">
        <v>2812</v>
      </c>
      <c r="C1305" s="252" t="s">
        <v>2813</v>
      </c>
      <c r="D1305" s="252" t="s">
        <v>459</v>
      </c>
      <c r="I1305" s="252" t="s">
        <v>81</v>
      </c>
    </row>
    <row r="1306" spans="1:9">
      <c r="A1306" s="252">
        <v>208868</v>
      </c>
      <c r="B1306" s="252" t="s">
        <v>2814</v>
      </c>
      <c r="C1306" s="252" t="s">
        <v>85</v>
      </c>
      <c r="D1306" s="252" t="s">
        <v>2815</v>
      </c>
      <c r="I1306" s="252" t="s">
        <v>81</v>
      </c>
    </row>
    <row r="1307" spans="1:9">
      <c r="A1307" s="252">
        <v>208871</v>
      </c>
      <c r="B1307" s="252" t="s">
        <v>2816</v>
      </c>
      <c r="C1307" s="252" t="s">
        <v>84</v>
      </c>
      <c r="D1307" s="252" t="s">
        <v>2406</v>
      </c>
      <c r="I1307" s="252" t="s">
        <v>81</v>
      </c>
    </row>
    <row r="1308" spans="1:9">
      <c r="A1308" s="252">
        <v>208884</v>
      </c>
      <c r="B1308" s="252" t="s">
        <v>2817</v>
      </c>
      <c r="C1308" s="252" t="s">
        <v>123</v>
      </c>
      <c r="D1308" s="252" t="s">
        <v>519</v>
      </c>
      <c r="I1308" s="252" t="s">
        <v>81</v>
      </c>
    </row>
    <row r="1309" spans="1:9">
      <c r="A1309" s="252">
        <v>208894</v>
      </c>
      <c r="B1309" s="252" t="s">
        <v>2818</v>
      </c>
      <c r="C1309" s="252" t="s">
        <v>104</v>
      </c>
      <c r="D1309" s="252" t="s">
        <v>2634</v>
      </c>
      <c r="I1309" s="252" t="s">
        <v>81</v>
      </c>
    </row>
    <row r="1310" spans="1:9">
      <c r="A1310" s="252">
        <v>208905</v>
      </c>
      <c r="B1310" s="252" t="s">
        <v>2819</v>
      </c>
      <c r="C1310" s="252" t="s">
        <v>219</v>
      </c>
      <c r="D1310" s="252" t="s">
        <v>2406</v>
      </c>
      <c r="I1310" s="252" t="s">
        <v>81</v>
      </c>
    </row>
    <row r="1311" spans="1:9">
      <c r="A1311" s="252">
        <v>208909</v>
      </c>
      <c r="B1311" s="252" t="s">
        <v>2820</v>
      </c>
      <c r="C1311" s="252" t="s">
        <v>334</v>
      </c>
      <c r="D1311" s="252" t="s">
        <v>549</v>
      </c>
      <c r="I1311" s="252" t="s">
        <v>81</v>
      </c>
    </row>
    <row r="1312" spans="1:9">
      <c r="A1312" s="252">
        <v>208919</v>
      </c>
      <c r="B1312" s="252" t="s">
        <v>2821</v>
      </c>
      <c r="C1312" s="252" t="s">
        <v>86</v>
      </c>
      <c r="D1312" s="252" t="s">
        <v>449</v>
      </c>
      <c r="I1312" s="252" t="s">
        <v>81</v>
      </c>
    </row>
    <row r="1313" spans="1:9">
      <c r="A1313" s="252">
        <v>208924</v>
      </c>
      <c r="B1313" s="252" t="s">
        <v>2822</v>
      </c>
      <c r="C1313" s="252" t="s">
        <v>2823</v>
      </c>
      <c r="D1313" s="252" t="s">
        <v>562</v>
      </c>
      <c r="I1313" s="252" t="s">
        <v>81</v>
      </c>
    </row>
    <row r="1314" spans="1:9">
      <c r="A1314" s="252">
        <v>208929</v>
      </c>
      <c r="B1314" s="252" t="s">
        <v>2824</v>
      </c>
      <c r="C1314" s="252" t="s">
        <v>2825</v>
      </c>
      <c r="D1314" s="252" t="s">
        <v>410</v>
      </c>
      <c r="I1314" s="252" t="s">
        <v>81</v>
      </c>
    </row>
    <row r="1315" spans="1:9">
      <c r="A1315" s="252">
        <v>208937</v>
      </c>
      <c r="B1315" s="252" t="s">
        <v>2826</v>
      </c>
      <c r="C1315" s="252" t="s">
        <v>120</v>
      </c>
      <c r="D1315" s="252" t="s">
        <v>442</v>
      </c>
      <c r="I1315" s="252" t="s">
        <v>81</v>
      </c>
    </row>
    <row r="1316" spans="1:9">
      <c r="A1316" s="252">
        <v>208939</v>
      </c>
      <c r="B1316" s="252" t="s">
        <v>2827</v>
      </c>
      <c r="C1316" s="252" t="s">
        <v>114</v>
      </c>
      <c r="D1316" s="252" t="s">
        <v>404</v>
      </c>
      <c r="I1316" s="252" t="s">
        <v>81</v>
      </c>
    </row>
    <row r="1317" spans="1:9">
      <c r="A1317" s="252">
        <v>208940</v>
      </c>
      <c r="B1317" s="252" t="s">
        <v>2828</v>
      </c>
      <c r="C1317" s="252" t="s">
        <v>86</v>
      </c>
      <c r="D1317" s="252" t="s">
        <v>2829</v>
      </c>
      <c r="I1317" s="252" t="s">
        <v>81</v>
      </c>
    </row>
    <row r="1318" spans="1:9">
      <c r="A1318" s="252">
        <v>208941</v>
      </c>
      <c r="B1318" s="252" t="s">
        <v>2830</v>
      </c>
      <c r="C1318" s="252" t="s">
        <v>86</v>
      </c>
      <c r="D1318" s="252" t="s">
        <v>432</v>
      </c>
      <c r="I1318" s="252" t="s">
        <v>81</v>
      </c>
    </row>
    <row r="1319" spans="1:9">
      <c r="A1319" s="252">
        <v>208954</v>
      </c>
      <c r="B1319" s="252" t="s">
        <v>2831</v>
      </c>
      <c r="C1319" s="252" t="s">
        <v>208</v>
      </c>
      <c r="D1319" s="252" t="s">
        <v>388</v>
      </c>
      <c r="I1319" s="252" t="s">
        <v>81</v>
      </c>
    </row>
    <row r="1320" spans="1:9">
      <c r="A1320" s="252">
        <v>208974</v>
      </c>
      <c r="B1320" s="252" t="s">
        <v>2832</v>
      </c>
      <c r="C1320" s="252" t="s">
        <v>114</v>
      </c>
      <c r="D1320" s="252" t="s">
        <v>2833</v>
      </c>
      <c r="I1320" s="252" t="s">
        <v>81</v>
      </c>
    </row>
    <row r="1321" spans="1:9">
      <c r="A1321" s="252">
        <v>208975</v>
      </c>
      <c r="B1321" s="252" t="s">
        <v>2834</v>
      </c>
      <c r="C1321" s="252" t="s">
        <v>2835</v>
      </c>
      <c r="D1321" s="252" t="s">
        <v>2836</v>
      </c>
      <c r="I1321" s="252" t="s">
        <v>81</v>
      </c>
    </row>
    <row r="1322" spans="1:9">
      <c r="A1322" s="252">
        <v>208979</v>
      </c>
      <c r="B1322" s="252" t="s">
        <v>2837</v>
      </c>
      <c r="C1322" s="252" t="s">
        <v>136</v>
      </c>
      <c r="D1322" s="252" t="s">
        <v>432</v>
      </c>
      <c r="I1322" s="252" t="s">
        <v>81</v>
      </c>
    </row>
    <row r="1323" spans="1:9">
      <c r="A1323" s="252">
        <v>208981</v>
      </c>
      <c r="B1323" s="252" t="s">
        <v>2838</v>
      </c>
      <c r="C1323" s="252" t="s">
        <v>86</v>
      </c>
      <c r="D1323" s="252" t="s">
        <v>422</v>
      </c>
      <c r="I1323" s="252" t="s">
        <v>81</v>
      </c>
    </row>
    <row r="1324" spans="1:9">
      <c r="A1324" s="252">
        <v>208985</v>
      </c>
      <c r="B1324" s="252" t="s">
        <v>2839</v>
      </c>
      <c r="C1324" s="252" t="s">
        <v>95</v>
      </c>
      <c r="D1324" s="252" t="s">
        <v>2840</v>
      </c>
      <c r="I1324" s="252" t="s">
        <v>81</v>
      </c>
    </row>
    <row r="1325" spans="1:9">
      <c r="A1325" s="252">
        <v>209012</v>
      </c>
      <c r="B1325" s="252" t="s">
        <v>2841</v>
      </c>
      <c r="C1325" s="252" t="s">
        <v>122</v>
      </c>
      <c r="D1325" s="252" t="s">
        <v>2842</v>
      </c>
      <c r="I1325" s="252" t="s">
        <v>81</v>
      </c>
    </row>
    <row r="1326" spans="1:9">
      <c r="A1326" s="252">
        <v>209027</v>
      </c>
      <c r="B1326" s="252" t="s">
        <v>2843</v>
      </c>
      <c r="C1326" s="252" t="s">
        <v>149</v>
      </c>
      <c r="D1326" s="252" t="s">
        <v>472</v>
      </c>
      <c r="I1326" s="252" t="s">
        <v>81</v>
      </c>
    </row>
    <row r="1327" spans="1:9">
      <c r="A1327" s="252">
        <v>209032</v>
      </c>
      <c r="B1327" s="252" t="s">
        <v>2844</v>
      </c>
      <c r="C1327" s="252" t="s">
        <v>2456</v>
      </c>
      <c r="D1327" s="252" t="s">
        <v>434</v>
      </c>
      <c r="I1327" s="252" t="s">
        <v>81</v>
      </c>
    </row>
    <row r="1328" spans="1:9">
      <c r="A1328" s="252">
        <v>209036</v>
      </c>
      <c r="B1328" s="252" t="s">
        <v>2845</v>
      </c>
      <c r="C1328" s="252" t="s">
        <v>181</v>
      </c>
      <c r="D1328" s="252" t="s">
        <v>2846</v>
      </c>
      <c r="I1328" s="252" t="s">
        <v>81</v>
      </c>
    </row>
    <row r="1329" spans="1:9">
      <c r="A1329" s="252">
        <v>209039</v>
      </c>
      <c r="B1329" s="252" t="s">
        <v>2847</v>
      </c>
      <c r="C1329" s="252" t="s">
        <v>133</v>
      </c>
      <c r="D1329" s="252" t="s">
        <v>335</v>
      </c>
      <c r="I1329" s="252" t="s">
        <v>81</v>
      </c>
    </row>
    <row r="1330" spans="1:9">
      <c r="A1330" s="252">
        <v>209040</v>
      </c>
      <c r="B1330" s="252" t="s">
        <v>2848</v>
      </c>
      <c r="C1330" s="252" t="s">
        <v>2849</v>
      </c>
      <c r="D1330" s="252" t="s">
        <v>2525</v>
      </c>
      <c r="I1330" s="252" t="s">
        <v>81</v>
      </c>
    </row>
    <row r="1331" spans="1:9">
      <c r="A1331" s="252">
        <v>209053</v>
      </c>
      <c r="B1331" s="252" t="s">
        <v>2850</v>
      </c>
      <c r="C1331" s="252" t="s">
        <v>156</v>
      </c>
      <c r="D1331" s="252" t="s">
        <v>431</v>
      </c>
      <c r="I1331" s="252" t="s">
        <v>81</v>
      </c>
    </row>
    <row r="1332" spans="1:9">
      <c r="A1332" s="252">
        <v>209064</v>
      </c>
      <c r="B1332" s="252" t="s">
        <v>2851</v>
      </c>
      <c r="C1332" s="252" t="s">
        <v>160</v>
      </c>
      <c r="D1332" s="252" t="s">
        <v>499</v>
      </c>
      <c r="I1332" s="252" t="s">
        <v>81</v>
      </c>
    </row>
    <row r="1333" spans="1:9">
      <c r="A1333" s="252">
        <v>209084</v>
      </c>
      <c r="B1333" s="252" t="s">
        <v>2852</v>
      </c>
      <c r="C1333" s="252" t="s">
        <v>82</v>
      </c>
      <c r="D1333" s="252" t="s">
        <v>2853</v>
      </c>
      <c r="I1333" s="252" t="s">
        <v>81</v>
      </c>
    </row>
    <row r="1334" spans="1:9">
      <c r="A1334" s="252">
        <v>209087</v>
      </c>
      <c r="B1334" s="252" t="s">
        <v>2854</v>
      </c>
      <c r="C1334" s="252" t="s">
        <v>2855</v>
      </c>
      <c r="D1334" s="252" t="s">
        <v>419</v>
      </c>
      <c r="I1334" s="252" t="s">
        <v>81</v>
      </c>
    </row>
    <row r="1335" spans="1:9">
      <c r="A1335" s="252">
        <v>209097</v>
      </c>
      <c r="B1335" s="252" t="s">
        <v>2856</v>
      </c>
      <c r="C1335" s="252" t="s">
        <v>2857</v>
      </c>
      <c r="D1335" s="252" t="s">
        <v>2858</v>
      </c>
      <c r="I1335" s="252" t="s">
        <v>81</v>
      </c>
    </row>
    <row r="1336" spans="1:9">
      <c r="A1336" s="252">
        <v>209100</v>
      </c>
      <c r="B1336" s="252" t="s">
        <v>2859</v>
      </c>
      <c r="C1336" s="252" t="s">
        <v>171</v>
      </c>
      <c r="D1336" s="252" t="s">
        <v>2860</v>
      </c>
      <c r="I1336" s="252" t="s">
        <v>81</v>
      </c>
    </row>
    <row r="1337" spans="1:9">
      <c r="A1337" s="252">
        <v>209108</v>
      </c>
      <c r="B1337" s="252" t="s">
        <v>2861</v>
      </c>
      <c r="C1337" s="252" t="s">
        <v>133</v>
      </c>
      <c r="D1337" s="252" t="s">
        <v>444</v>
      </c>
      <c r="I1337" s="252" t="s">
        <v>81</v>
      </c>
    </row>
    <row r="1338" spans="1:9">
      <c r="A1338" s="252">
        <v>209135</v>
      </c>
      <c r="B1338" s="252" t="s">
        <v>2862</v>
      </c>
      <c r="C1338" s="252" t="s">
        <v>230</v>
      </c>
      <c r="D1338" s="252" t="s">
        <v>335</v>
      </c>
      <c r="I1338" s="252" t="s">
        <v>81</v>
      </c>
    </row>
    <row r="1339" spans="1:9">
      <c r="A1339" s="252">
        <v>209139</v>
      </c>
      <c r="B1339" s="252" t="s">
        <v>2863</v>
      </c>
      <c r="C1339" s="252" t="s">
        <v>86</v>
      </c>
      <c r="D1339" s="252" t="s">
        <v>513</v>
      </c>
      <c r="I1339" s="252" t="s">
        <v>81</v>
      </c>
    </row>
    <row r="1340" spans="1:9">
      <c r="A1340" s="252">
        <v>209144</v>
      </c>
      <c r="B1340" s="252" t="s">
        <v>2864</v>
      </c>
      <c r="C1340" s="252" t="s">
        <v>143</v>
      </c>
      <c r="D1340" s="252" t="s">
        <v>335</v>
      </c>
      <c r="I1340" s="252" t="s">
        <v>81</v>
      </c>
    </row>
    <row r="1341" spans="1:9">
      <c r="A1341" s="252">
        <v>209146</v>
      </c>
      <c r="B1341" s="252" t="s">
        <v>2865</v>
      </c>
      <c r="C1341" s="252" t="s">
        <v>86</v>
      </c>
      <c r="D1341" s="252" t="s">
        <v>396</v>
      </c>
      <c r="I1341" s="252" t="s">
        <v>81</v>
      </c>
    </row>
    <row r="1342" spans="1:9">
      <c r="A1342" s="252">
        <v>209161</v>
      </c>
      <c r="B1342" s="252" t="s">
        <v>2866</v>
      </c>
      <c r="C1342" s="252" t="s">
        <v>123</v>
      </c>
      <c r="D1342" s="252" t="s">
        <v>2867</v>
      </c>
      <c r="I1342" s="252" t="s">
        <v>81</v>
      </c>
    </row>
    <row r="1343" spans="1:9">
      <c r="A1343" s="252">
        <v>209201</v>
      </c>
      <c r="B1343" s="252" t="s">
        <v>2868</v>
      </c>
      <c r="C1343" s="252" t="s">
        <v>133</v>
      </c>
      <c r="D1343" s="252" t="s">
        <v>2869</v>
      </c>
      <c r="I1343" s="252" t="s">
        <v>81</v>
      </c>
    </row>
    <row r="1344" spans="1:9">
      <c r="A1344" s="252">
        <v>209207</v>
      </c>
      <c r="B1344" s="252" t="s">
        <v>2870</v>
      </c>
      <c r="C1344" s="252" t="s">
        <v>97</v>
      </c>
      <c r="D1344" s="252" t="s">
        <v>2557</v>
      </c>
      <c r="I1344" s="252" t="s">
        <v>81</v>
      </c>
    </row>
    <row r="1345" spans="1:9">
      <c r="A1345" s="252">
        <v>209214</v>
      </c>
      <c r="B1345" s="252" t="s">
        <v>2871</v>
      </c>
      <c r="C1345" s="252" t="s">
        <v>86</v>
      </c>
      <c r="D1345" s="252" t="s">
        <v>397</v>
      </c>
      <c r="I1345" s="252" t="s">
        <v>81</v>
      </c>
    </row>
    <row r="1346" spans="1:9">
      <c r="A1346" s="252">
        <v>209219</v>
      </c>
      <c r="B1346" s="252" t="s">
        <v>2872</v>
      </c>
      <c r="C1346" s="252" t="s">
        <v>84</v>
      </c>
      <c r="D1346" s="252" t="s">
        <v>524</v>
      </c>
      <c r="I1346" s="252" t="s">
        <v>81</v>
      </c>
    </row>
    <row r="1347" spans="1:9">
      <c r="A1347" s="252">
        <v>209228</v>
      </c>
      <c r="B1347" s="252" t="s">
        <v>2873</v>
      </c>
      <c r="C1347" s="252" t="s">
        <v>198</v>
      </c>
      <c r="D1347" s="252" t="s">
        <v>436</v>
      </c>
      <c r="I1347" s="252" t="s">
        <v>81</v>
      </c>
    </row>
    <row r="1348" spans="1:9">
      <c r="A1348" s="252">
        <v>209232</v>
      </c>
      <c r="B1348" s="252" t="s">
        <v>2874</v>
      </c>
      <c r="C1348" s="252" t="s">
        <v>243</v>
      </c>
      <c r="I1348" s="252" t="s">
        <v>81</v>
      </c>
    </row>
    <row r="1349" spans="1:9">
      <c r="A1349" s="252">
        <v>209234</v>
      </c>
      <c r="B1349" s="252" t="s">
        <v>2875</v>
      </c>
      <c r="C1349" s="252" t="s">
        <v>2876</v>
      </c>
      <c r="D1349" s="252" t="s">
        <v>398</v>
      </c>
      <c r="I1349" s="252" t="s">
        <v>81</v>
      </c>
    </row>
    <row r="1350" spans="1:9">
      <c r="A1350" s="252">
        <v>209236</v>
      </c>
      <c r="B1350" s="252" t="s">
        <v>2877</v>
      </c>
      <c r="C1350" s="252" t="s">
        <v>88</v>
      </c>
      <c r="D1350" s="252" t="s">
        <v>519</v>
      </c>
      <c r="I1350" s="252" t="s">
        <v>81</v>
      </c>
    </row>
    <row r="1351" spans="1:9">
      <c r="A1351" s="252">
        <v>209241</v>
      </c>
      <c r="B1351" s="252" t="s">
        <v>2878</v>
      </c>
      <c r="C1351" s="252" t="s">
        <v>257</v>
      </c>
      <c r="D1351" s="252" t="s">
        <v>444</v>
      </c>
      <c r="I1351" s="252" t="s">
        <v>81</v>
      </c>
    </row>
    <row r="1352" spans="1:9">
      <c r="A1352" s="252">
        <v>209255</v>
      </c>
      <c r="B1352" s="252" t="s">
        <v>2879</v>
      </c>
      <c r="C1352" s="252" t="s">
        <v>86</v>
      </c>
      <c r="D1352" s="252" t="s">
        <v>472</v>
      </c>
      <c r="I1352" s="252" t="s">
        <v>81</v>
      </c>
    </row>
    <row r="1353" spans="1:9">
      <c r="A1353" s="252">
        <v>209259</v>
      </c>
      <c r="B1353" s="252" t="s">
        <v>2880</v>
      </c>
      <c r="C1353" s="252" t="s">
        <v>2881</v>
      </c>
      <c r="D1353" s="252" t="s">
        <v>2517</v>
      </c>
      <c r="I1353" s="252" t="s">
        <v>81</v>
      </c>
    </row>
    <row r="1354" spans="1:9">
      <c r="A1354" s="252">
        <v>209267</v>
      </c>
      <c r="B1354" s="252" t="s">
        <v>2882</v>
      </c>
      <c r="C1354" s="252" t="s">
        <v>133</v>
      </c>
      <c r="D1354" s="252" t="s">
        <v>474</v>
      </c>
      <c r="I1354" s="252" t="s">
        <v>81</v>
      </c>
    </row>
    <row r="1355" spans="1:9">
      <c r="A1355" s="252">
        <v>209272</v>
      </c>
      <c r="B1355" s="252" t="s">
        <v>2883</v>
      </c>
      <c r="C1355" s="252" t="s">
        <v>133</v>
      </c>
      <c r="D1355" s="252" t="s">
        <v>2884</v>
      </c>
      <c r="I1355" s="252" t="s">
        <v>81</v>
      </c>
    </row>
    <row r="1356" spans="1:9">
      <c r="A1356" s="252">
        <v>209273</v>
      </c>
      <c r="B1356" s="252" t="s">
        <v>2885</v>
      </c>
      <c r="C1356" s="252" t="s">
        <v>140</v>
      </c>
      <c r="D1356" s="252" t="s">
        <v>2886</v>
      </c>
      <c r="I1356" s="252" t="s">
        <v>81</v>
      </c>
    </row>
    <row r="1357" spans="1:9">
      <c r="A1357" s="252">
        <v>209276</v>
      </c>
      <c r="B1357" s="252" t="s">
        <v>2887</v>
      </c>
      <c r="C1357" s="252" t="s">
        <v>128</v>
      </c>
      <c r="I1357" s="252" t="s">
        <v>81</v>
      </c>
    </row>
    <row r="1358" spans="1:9">
      <c r="A1358" s="252">
        <v>209311</v>
      </c>
      <c r="B1358" s="252" t="s">
        <v>2888</v>
      </c>
      <c r="C1358" s="252" t="s">
        <v>86</v>
      </c>
      <c r="D1358" s="252" t="s">
        <v>2376</v>
      </c>
      <c r="I1358" s="252" t="s">
        <v>81</v>
      </c>
    </row>
    <row r="1359" spans="1:9">
      <c r="A1359" s="252">
        <v>209317</v>
      </c>
      <c r="B1359" s="252" t="s">
        <v>2889</v>
      </c>
      <c r="C1359" s="252" t="s">
        <v>86</v>
      </c>
      <c r="D1359" s="252" t="s">
        <v>411</v>
      </c>
      <c r="I1359" s="252" t="s">
        <v>81</v>
      </c>
    </row>
    <row r="1360" spans="1:9">
      <c r="A1360" s="252">
        <v>209318</v>
      </c>
      <c r="B1360" s="252" t="s">
        <v>2890</v>
      </c>
      <c r="C1360" s="252" t="s">
        <v>148</v>
      </c>
      <c r="D1360" s="252" t="s">
        <v>446</v>
      </c>
      <c r="I1360" s="252" t="s">
        <v>81</v>
      </c>
    </row>
    <row r="1361" spans="1:9">
      <c r="A1361" s="252">
        <v>209319</v>
      </c>
      <c r="B1361" s="252" t="s">
        <v>2891</v>
      </c>
      <c r="C1361" s="252" t="s">
        <v>265</v>
      </c>
      <c r="D1361" s="252" t="s">
        <v>445</v>
      </c>
      <c r="I1361" s="252" t="s">
        <v>81</v>
      </c>
    </row>
    <row r="1362" spans="1:9">
      <c r="A1362" s="252">
        <v>209329</v>
      </c>
      <c r="B1362" s="252" t="s">
        <v>2892</v>
      </c>
      <c r="C1362" s="252" t="s">
        <v>192</v>
      </c>
      <c r="D1362" s="252" t="s">
        <v>452</v>
      </c>
      <c r="I1362" s="252" t="s">
        <v>81</v>
      </c>
    </row>
    <row r="1363" spans="1:9">
      <c r="A1363" s="252">
        <v>209335</v>
      </c>
      <c r="B1363" s="252" t="s">
        <v>2893</v>
      </c>
      <c r="C1363" s="252" t="s">
        <v>547</v>
      </c>
      <c r="D1363" s="252" t="s">
        <v>538</v>
      </c>
      <c r="I1363" s="252" t="s">
        <v>81</v>
      </c>
    </row>
    <row r="1364" spans="1:9">
      <c r="A1364" s="252">
        <v>209338</v>
      </c>
      <c r="B1364" s="252" t="s">
        <v>2894</v>
      </c>
      <c r="C1364" s="252" t="s">
        <v>2895</v>
      </c>
      <c r="D1364" s="252" t="s">
        <v>457</v>
      </c>
      <c r="I1364" s="252" t="s">
        <v>81</v>
      </c>
    </row>
    <row r="1365" spans="1:9">
      <c r="A1365" s="252">
        <v>209365</v>
      </c>
      <c r="B1365" s="252" t="s">
        <v>2896</v>
      </c>
      <c r="C1365" s="252" t="s">
        <v>189</v>
      </c>
      <c r="D1365" s="252" t="s">
        <v>477</v>
      </c>
      <c r="I1365" s="252" t="s">
        <v>81</v>
      </c>
    </row>
    <row r="1366" spans="1:9">
      <c r="A1366" s="252">
        <v>209373</v>
      </c>
      <c r="B1366" s="252" t="s">
        <v>2897</v>
      </c>
      <c r="C1366" s="252" t="s">
        <v>87</v>
      </c>
      <c r="D1366" s="252" t="s">
        <v>444</v>
      </c>
      <c r="I1366" s="252" t="s">
        <v>81</v>
      </c>
    </row>
    <row r="1367" spans="1:9">
      <c r="A1367" s="252">
        <v>209377</v>
      </c>
      <c r="B1367" s="252" t="s">
        <v>2898</v>
      </c>
      <c r="C1367" s="252" t="s">
        <v>2899</v>
      </c>
      <c r="D1367" s="252" t="s">
        <v>2900</v>
      </c>
      <c r="I1367" s="252" t="s">
        <v>81</v>
      </c>
    </row>
    <row r="1368" spans="1:9">
      <c r="A1368" s="252">
        <v>209385</v>
      </c>
      <c r="B1368" s="252" t="s">
        <v>2901</v>
      </c>
      <c r="C1368" s="252" t="s">
        <v>86</v>
      </c>
      <c r="D1368" s="252" t="s">
        <v>520</v>
      </c>
      <c r="I1368" s="252" t="s">
        <v>81</v>
      </c>
    </row>
    <row r="1369" spans="1:9">
      <c r="A1369" s="252">
        <v>209399</v>
      </c>
      <c r="B1369" s="252" t="s">
        <v>2902</v>
      </c>
      <c r="C1369" s="252" t="s">
        <v>2903</v>
      </c>
      <c r="D1369" s="252" t="s">
        <v>2904</v>
      </c>
      <c r="I1369" s="252" t="s">
        <v>81</v>
      </c>
    </row>
    <row r="1370" spans="1:9">
      <c r="A1370" s="252">
        <v>209408</v>
      </c>
      <c r="B1370" s="252" t="s">
        <v>2905</v>
      </c>
      <c r="C1370" s="252" t="s">
        <v>133</v>
      </c>
      <c r="D1370" s="252" t="s">
        <v>2906</v>
      </c>
      <c r="I1370" s="252" t="s">
        <v>81</v>
      </c>
    </row>
    <row r="1371" spans="1:9">
      <c r="A1371" s="252">
        <v>209429</v>
      </c>
      <c r="B1371" s="252" t="s">
        <v>2907</v>
      </c>
      <c r="C1371" s="252" t="s">
        <v>311</v>
      </c>
      <c r="D1371" s="252" t="s">
        <v>519</v>
      </c>
      <c r="I1371" s="252" t="s">
        <v>81</v>
      </c>
    </row>
    <row r="1372" spans="1:9">
      <c r="A1372" s="252">
        <v>209439</v>
      </c>
      <c r="B1372" s="252" t="s">
        <v>2908</v>
      </c>
      <c r="C1372" s="252" t="s">
        <v>133</v>
      </c>
      <c r="D1372" s="252" t="s">
        <v>2909</v>
      </c>
      <c r="I1372" s="252" t="s">
        <v>81</v>
      </c>
    </row>
    <row r="1373" spans="1:9">
      <c r="A1373" s="252">
        <v>209464</v>
      </c>
      <c r="B1373" s="252" t="s">
        <v>2910</v>
      </c>
      <c r="C1373" s="252" t="s">
        <v>128</v>
      </c>
      <c r="D1373" s="252" t="s">
        <v>435</v>
      </c>
      <c r="I1373" s="252" t="s">
        <v>81</v>
      </c>
    </row>
    <row r="1374" spans="1:9">
      <c r="A1374" s="252">
        <v>209469</v>
      </c>
      <c r="B1374" s="252" t="s">
        <v>2911</v>
      </c>
      <c r="C1374" s="252" t="s">
        <v>88</v>
      </c>
      <c r="D1374" s="252" t="s">
        <v>554</v>
      </c>
      <c r="I1374" s="252" t="s">
        <v>81</v>
      </c>
    </row>
    <row r="1375" spans="1:9">
      <c r="A1375" s="252">
        <v>209471</v>
      </c>
      <c r="B1375" s="252" t="s">
        <v>2912</v>
      </c>
      <c r="C1375" s="252" t="s">
        <v>257</v>
      </c>
      <c r="D1375" s="252" t="s">
        <v>595</v>
      </c>
      <c r="I1375" s="252" t="s">
        <v>81</v>
      </c>
    </row>
    <row r="1376" spans="1:9">
      <c r="A1376" s="252">
        <v>209475</v>
      </c>
      <c r="B1376" s="252" t="s">
        <v>2913</v>
      </c>
      <c r="C1376" s="252" t="s">
        <v>2914</v>
      </c>
      <c r="D1376" s="252" t="s">
        <v>488</v>
      </c>
      <c r="I1376" s="252" t="s">
        <v>81</v>
      </c>
    </row>
    <row r="1377" spans="1:9">
      <c r="A1377" s="252">
        <v>209486</v>
      </c>
      <c r="B1377" s="252" t="s">
        <v>2915</v>
      </c>
      <c r="C1377" s="252" t="s">
        <v>132</v>
      </c>
      <c r="D1377" s="252" t="s">
        <v>335</v>
      </c>
      <c r="I1377" s="252" t="s">
        <v>81</v>
      </c>
    </row>
    <row r="1378" spans="1:9">
      <c r="A1378" s="252">
        <v>209497</v>
      </c>
      <c r="B1378" s="252" t="s">
        <v>2916</v>
      </c>
      <c r="C1378" s="252" t="s">
        <v>298</v>
      </c>
      <c r="D1378" s="252" t="s">
        <v>510</v>
      </c>
      <c r="I1378" s="252" t="s">
        <v>81</v>
      </c>
    </row>
    <row r="1379" spans="1:9">
      <c r="A1379" s="252">
        <v>209501</v>
      </c>
      <c r="B1379" s="252" t="s">
        <v>2917</v>
      </c>
      <c r="C1379" s="252" t="s">
        <v>2918</v>
      </c>
      <c r="D1379" s="252" t="s">
        <v>467</v>
      </c>
      <c r="I1379" s="252" t="s">
        <v>81</v>
      </c>
    </row>
    <row r="1380" spans="1:9">
      <c r="A1380" s="252">
        <v>209521</v>
      </c>
      <c r="B1380" s="252" t="s">
        <v>2919</v>
      </c>
      <c r="C1380" s="252" t="s">
        <v>112</v>
      </c>
      <c r="D1380" s="252" t="s">
        <v>2500</v>
      </c>
      <c r="I1380" s="252" t="s">
        <v>81</v>
      </c>
    </row>
    <row r="1381" spans="1:9">
      <c r="A1381" s="252">
        <v>209541</v>
      </c>
      <c r="B1381" s="252" t="s">
        <v>2920</v>
      </c>
      <c r="C1381" s="252" t="s">
        <v>86</v>
      </c>
      <c r="D1381" s="252" t="s">
        <v>2921</v>
      </c>
      <c r="I1381" s="252" t="s">
        <v>81</v>
      </c>
    </row>
    <row r="1382" spans="1:9">
      <c r="A1382" s="252">
        <v>209542</v>
      </c>
      <c r="B1382" s="252" t="s">
        <v>2922</v>
      </c>
      <c r="C1382" s="252" t="s">
        <v>109</v>
      </c>
      <c r="D1382" s="252" t="s">
        <v>490</v>
      </c>
      <c r="I1382" s="252" t="s">
        <v>81</v>
      </c>
    </row>
    <row r="1383" spans="1:9">
      <c r="A1383" s="252">
        <v>209564</v>
      </c>
      <c r="B1383" s="252" t="s">
        <v>2923</v>
      </c>
      <c r="C1383" s="252" t="s">
        <v>114</v>
      </c>
      <c r="D1383" s="252" t="s">
        <v>2564</v>
      </c>
      <c r="I1383" s="252" t="s">
        <v>81</v>
      </c>
    </row>
    <row r="1384" spans="1:9">
      <c r="A1384" s="252">
        <v>209568</v>
      </c>
      <c r="B1384" s="252" t="s">
        <v>2924</v>
      </c>
      <c r="C1384" s="252" t="s">
        <v>2925</v>
      </c>
      <c r="D1384" s="252" t="s">
        <v>2926</v>
      </c>
      <c r="I1384" s="252" t="s">
        <v>81</v>
      </c>
    </row>
    <row r="1385" spans="1:9">
      <c r="A1385" s="252">
        <v>209573</v>
      </c>
      <c r="B1385" s="252" t="s">
        <v>2927</v>
      </c>
      <c r="C1385" s="252" t="s">
        <v>120</v>
      </c>
      <c r="D1385" s="252" t="s">
        <v>2928</v>
      </c>
      <c r="I1385" s="252" t="s">
        <v>81</v>
      </c>
    </row>
    <row r="1386" spans="1:9">
      <c r="A1386" s="252">
        <v>209597</v>
      </c>
      <c r="B1386" s="252" t="s">
        <v>2929</v>
      </c>
      <c r="C1386" s="252" t="s">
        <v>86</v>
      </c>
      <c r="D1386" s="252" t="s">
        <v>390</v>
      </c>
      <c r="I1386" s="252" t="s">
        <v>81</v>
      </c>
    </row>
    <row r="1387" spans="1:9">
      <c r="A1387" s="252">
        <v>209600</v>
      </c>
      <c r="B1387" s="252" t="s">
        <v>2930</v>
      </c>
      <c r="C1387" s="252" t="s">
        <v>2931</v>
      </c>
      <c r="D1387" s="252" t="s">
        <v>1065</v>
      </c>
      <c r="I1387" s="252" t="s">
        <v>81</v>
      </c>
    </row>
    <row r="1388" spans="1:9">
      <c r="A1388" s="252">
        <v>209614</v>
      </c>
      <c r="B1388" s="252" t="s">
        <v>2932</v>
      </c>
      <c r="C1388" s="252" t="s">
        <v>206</v>
      </c>
      <c r="D1388" s="252" t="s">
        <v>401</v>
      </c>
      <c r="I1388" s="252" t="s">
        <v>81</v>
      </c>
    </row>
    <row r="1389" spans="1:9">
      <c r="A1389" s="252">
        <v>209615</v>
      </c>
      <c r="B1389" s="252" t="s">
        <v>2933</v>
      </c>
      <c r="C1389" s="252" t="s">
        <v>133</v>
      </c>
      <c r="D1389" s="252" t="s">
        <v>512</v>
      </c>
      <c r="I1389" s="252" t="s">
        <v>81</v>
      </c>
    </row>
    <row r="1390" spans="1:9">
      <c r="A1390" s="252">
        <v>209618</v>
      </c>
      <c r="B1390" s="252" t="s">
        <v>2934</v>
      </c>
      <c r="C1390" s="252" t="s">
        <v>87</v>
      </c>
      <c r="D1390" s="252" t="s">
        <v>439</v>
      </c>
      <c r="I1390" s="252" t="s">
        <v>81</v>
      </c>
    </row>
    <row r="1391" spans="1:9">
      <c r="A1391" s="252">
        <v>209620</v>
      </c>
      <c r="B1391" s="252" t="s">
        <v>2935</v>
      </c>
      <c r="C1391" s="252" t="s">
        <v>223</v>
      </c>
      <c r="D1391" s="252" t="s">
        <v>446</v>
      </c>
      <c r="I1391" s="252" t="s">
        <v>81</v>
      </c>
    </row>
    <row r="1392" spans="1:9">
      <c r="A1392" s="252">
        <v>209625</v>
      </c>
      <c r="B1392" s="252" t="s">
        <v>1955</v>
      </c>
      <c r="C1392" s="252" t="s">
        <v>133</v>
      </c>
      <c r="D1392" s="252" t="s">
        <v>390</v>
      </c>
      <c r="I1392" s="252" t="s">
        <v>81</v>
      </c>
    </row>
    <row r="1393" spans="1:9">
      <c r="A1393" s="252">
        <v>209631</v>
      </c>
      <c r="B1393" s="252" t="s">
        <v>2936</v>
      </c>
      <c r="C1393" s="252" t="s">
        <v>169</v>
      </c>
      <c r="D1393" s="252" t="s">
        <v>508</v>
      </c>
      <c r="I1393" s="252" t="s">
        <v>81</v>
      </c>
    </row>
    <row r="1394" spans="1:9">
      <c r="A1394" s="252">
        <v>209642</v>
      </c>
      <c r="B1394" s="252" t="s">
        <v>2937</v>
      </c>
      <c r="C1394" s="252" t="s">
        <v>124</v>
      </c>
      <c r="D1394" s="252" t="s">
        <v>558</v>
      </c>
      <c r="I1394" s="252" t="s">
        <v>81</v>
      </c>
    </row>
    <row r="1395" spans="1:9">
      <c r="A1395" s="252">
        <v>209656</v>
      </c>
      <c r="B1395" s="252" t="s">
        <v>2938</v>
      </c>
      <c r="C1395" s="252" t="s">
        <v>114</v>
      </c>
      <c r="D1395" s="252" t="s">
        <v>2644</v>
      </c>
      <c r="I1395" s="252" t="s">
        <v>81</v>
      </c>
    </row>
    <row r="1396" spans="1:9">
      <c r="A1396" s="252">
        <v>209657</v>
      </c>
      <c r="B1396" s="252" t="s">
        <v>2939</v>
      </c>
      <c r="C1396" s="252" t="s">
        <v>187</v>
      </c>
      <c r="D1396" s="252" t="s">
        <v>523</v>
      </c>
      <c r="I1396" s="252" t="s">
        <v>81</v>
      </c>
    </row>
    <row r="1397" spans="1:9">
      <c r="A1397" s="252">
        <v>209672</v>
      </c>
      <c r="B1397" s="252" t="s">
        <v>2940</v>
      </c>
      <c r="C1397" s="252" t="s">
        <v>136</v>
      </c>
      <c r="D1397" s="252" t="s">
        <v>408</v>
      </c>
      <c r="I1397" s="252" t="s">
        <v>81</v>
      </c>
    </row>
    <row r="1398" spans="1:9">
      <c r="A1398" s="252">
        <v>209690</v>
      </c>
      <c r="B1398" s="252" t="s">
        <v>2941</v>
      </c>
      <c r="C1398" s="252" t="s">
        <v>133</v>
      </c>
      <c r="D1398" s="252" t="s">
        <v>2539</v>
      </c>
      <c r="I1398" s="252" t="s">
        <v>81</v>
      </c>
    </row>
    <row r="1399" spans="1:9">
      <c r="A1399" s="252">
        <v>209705</v>
      </c>
      <c r="B1399" s="252" t="s">
        <v>2942</v>
      </c>
      <c r="C1399" s="252" t="s">
        <v>206</v>
      </c>
      <c r="D1399" s="252" t="s">
        <v>2578</v>
      </c>
      <c r="I1399" s="252" t="s">
        <v>81</v>
      </c>
    </row>
    <row r="1400" spans="1:9">
      <c r="A1400" s="252">
        <v>209717</v>
      </c>
      <c r="B1400" s="252" t="s">
        <v>2943</v>
      </c>
      <c r="C1400" s="252" t="s">
        <v>2944</v>
      </c>
      <c r="D1400" s="252" t="s">
        <v>390</v>
      </c>
      <c r="I1400" s="252" t="s">
        <v>81</v>
      </c>
    </row>
    <row r="1401" spans="1:9">
      <c r="A1401" s="252">
        <v>209733</v>
      </c>
      <c r="B1401" s="252" t="s">
        <v>2945</v>
      </c>
      <c r="C1401" s="252" t="s">
        <v>221</v>
      </c>
      <c r="D1401" s="252" t="s">
        <v>589</v>
      </c>
      <c r="I1401" s="252" t="s">
        <v>81</v>
      </c>
    </row>
    <row r="1402" spans="1:9">
      <c r="A1402" s="252">
        <v>209734</v>
      </c>
      <c r="B1402" s="252" t="s">
        <v>2946</v>
      </c>
      <c r="C1402" s="252" t="s">
        <v>2947</v>
      </c>
      <c r="D1402" s="252" t="s">
        <v>386</v>
      </c>
      <c r="I1402" s="252" t="s">
        <v>81</v>
      </c>
    </row>
    <row r="1403" spans="1:9">
      <c r="A1403" s="252">
        <v>209738</v>
      </c>
      <c r="B1403" s="252" t="s">
        <v>2948</v>
      </c>
      <c r="C1403" s="252" t="s">
        <v>87</v>
      </c>
      <c r="D1403" s="252" t="s">
        <v>582</v>
      </c>
      <c r="I1403" s="252" t="s">
        <v>81</v>
      </c>
    </row>
    <row r="1404" spans="1:9">
      <c r="A1404" s="252">
        <v>209754</v>
      </c>
      <c r="B1404" s="252" t="s">
        <v>2949</v>
      </c>
      <c r="C1404" s="252" t="s">
        <v>2950</v>
      </c>
      <c r="D1404" s="252" t="s">
        <v>404</v>
      </c>
      <c r="I1404" s="252" t="s">
        <v>81</v>
      </c>
    </row>
    <row r="1405" spans="1:9">
      <c r="A1405" s="252">
        <v>209759</v>
      </c>
      <c r="B1405" s="252" t="s">
        <v>2951</v>
      </c>
      <c r="C1405" s="252" t="s">
        <v>86</v>
      </c>
      <c r="D1405" s="252" t="s">
        <v>390</v>
      </c>
      <c r="I1405" s="252" t="s">
        <v>81</v>
      </c>
    </row>
    <row r="1406" spans="1:9">
      <c r="A1406" s="252">
        <v>209791</v>
      </c>
      <c r="B1406" s="252" t="s">
        <v>2952</v>
      </c>
      <c r="C1406" s="252" t="s">
        <v>230</v>
      </c>
      <c r="D1406" s="252" t="s">
        <v>295</v>
      </c>
      <c r="I1406" s="252" t="s">
        <v>81</v>
      </c>
    </row>
    <row r="1407" spans="1:9">
      <c r="A1407" s="252">
        <v>209801</v>
      </c>
      <c r="B1407" s="252" t="s">
        <v>2953</v>
      </c>
      <c r="C1407" s="252" t="s">
        <v>82</v>
      </c>
      <c r="D1407" s="252" t="s">
        <v>391</v>
      </c>
      <c r="I1407" s="252" t="s">
        <v>81</v>
      </c>
    </row>
    <row r="1408" spans="1:9">
      <c r="A1408" s="252">
        <v>209834</v>
      </c>
      <c r="B1408" s="252" t="s">
        <v>2954</v>
      </c>
      <c r="C1408" s="252" t="s">
        <v>109</v>
      </c>
      <c r="D1408" s="252" t="s">
        <v>432</v>
      </c>
      <c r="I1408" s="252" t="s">
        <v>81</v>
      </c>
    </row>
    <row r="1409" spans="1:9">
      <c r="A1409" s="252">
        <v>209852</v>
      </c>
      <c r="B1409" s="252" t="s">
        <v>2955</v>
      </c>
      <c r="C1409" s="252" t="s">
        <v>133</v>
      </c>
      <c r="D1409" s="252" t="s">
        <v>424</v>
      </c>
      <c r="I1409" s="252" t="s">
        <v>81</v>
      </c>
    </row>
    <row r="1410" spans="1:9">
      <c r="A1410" s="252">
        <v>209886</v>
      </c>
      <c r="B1410" s="252" t="s">
        <v>2956</v>
      </c>
      <c r="C1410" s="252" t="s">
        <v>2957</v>
      </c>
      <c r="D1410" s="252" t="s">
        <v>2958</v>
      </c>
      <c r="I1410" s="252" t="s">
        <v>81</v>
      </c>
    </row>
    <row r="1411" spans="1:9">
      <c r="A1411" s="252">
        <v>209890</v>
      </c>
      <c r="B1411" s="252" t="s">
        <v>2959</v>
      </c>
      <c r="C1411" s="252" t="s">
        <v>86</v>
      </c>
      <c r="D1411" s="252" t="s">
        <v>429</v>
      </c>
      <c r="I1411" s="252" t="s">
        <v>81</v>
      </c>
    </row>
    <row r="1412" spans="1:9">
      <c r="A1412" s="252">
        <v>209894</v>
      </c>
      <c r="B1412" s="252" t="s">
        <v>2960</v>
      </c>
      <c r="C1412" s="252" t="s">
        <v>206</v>
      </c>
      <c r="D1412" s="252" t="s">
        <v>440</v>
      </c>
      <c r="I1412" s="252" t="s">
        <v>81</v>
      </c>
    </row>
    <row r="1413" spans="1:9">
      <c r="A1413" s="252">
        <v>209902</v>
      </c>
      <c r="B1413" s="252" t="s">
        <v>2961</v>
      </c>
      <c r="C1413" s="252" t="s">
        <v>148</v>
      </c>
      <c r="D1413" s="252" t="s">
        <v>542</v>
      </c>
      <c r="I1413" s="252" t="s">
        <v>81</v>
      </c>
    </row>
    <row r="1414" spans="1:9">
      <c r="A1414" s="252">
        <v>209904</v>
      </c>
      <c r="B1414" s="252" t="s">
        <v>2962</v>
      </c>
      <c r="C1414" s="252" t="s">
        <v>189</v>
      </c>
      <c r="D1414" s="252" t="s">
        <v>440</v>
      </c>
      <c r="I1414" s="252" t="s">
        <v>81</v>
      </c>
    </row>
    <row r="1415" spans="1:9">
      <c r="A1415" s="252">
        <v>209911</v>
      </c>
      <c r="B1415" s="252" t="s">
        <v>2963</v>
      </c>
      <c r="C1415" s="252" t="s">
        <v>95</v>
      </c>
      <c r="D1415" s="252" t="s">
        <v>2546</v>
      </c>
      <c r="I1415" s="252" t="s">
        <v>81</v>
      </c>
    </row>
    <row r="1416" spans="1:9">
      <c r="A1416" s="252">
        <v>209925</v>
      </c>
      <c r="B1416" s="252" t="s">
        <v>2964</v>
      </c>
      <c r="C1416" s="252" t="s">
        <v>141</v>
      </c>
      <c r="D1416" s="252" t="s">
        <v>479</v>
      </c>
      <c r="I1416" s="252" t="s">
        <v>81</v>
      </c>
    </row>
    <row r="1417" spans="1:9">
      <c r="A1417" s="252">
        <v>209934</v>
      </c>
      <c r="B1417" s="252" t="s">
        <v>2965</v>
      </c>
      <c r="C1417" s="252" t="s">
        <v>277</v>
      </c>
      <c r="D1417" s="252" t="s">
        <v>444</v>
      </c>
      <c r="I1417" s="252" t="s">
        <v>81</v>
      </c>
    </row>
    <row r="1418" spans="1:9">
      <c r="A1418" s="252">
        <v>209969</v>
      </c>
      <c r="B1418" s="252" t="s">
        <v>2966</v>
      </c>
      <c r="C1418" s="252" t="s">
        <v>122</v>
      </c>
      <c r="D1418" s="252" t="s">
        <v>387</v>
      </c>
      <c r="I1418" s="252" t="s">
        <v>81</v>
      </c>
    </row>
    <row r="1419" spans="1:9">
      <c r="A1419" s="252">
        <v>209977</v>
      </c>
      <c r="B1419" s="252" t="s">
        <v>2967</v>
      </c>
      <c r="C1419" s="252" t="s">
        <v>2968</v>
      </c>
      <c r="D1419" s="252" t="s">
        <v>2969</v>
      </c>
      <c r="I1419" s="252" t="s">
        <v>81</v>
      </c>
    </row>
    <row r="1420" spans="1:9">
      <c r="A1420" s="252">
        <v>209978</v>
      </c>
      <c r="B1420" s="252" t="s">
        <v>2970</v>
      </c>
      <c r="C1420" s="252" t="s">
        <v>107</v>
      </c>
      <c r="D1420" s="252" t="s">
        <v>2971</v>
      </c>
      <c r="I1420" s="252" t="s">
        <v>81</v>
      </c>
    </row>
    <row r="1421" spans="1:9">
      <c r="A1421" s="252">
        <v>210020</v>
      </c>
      <c r="B1421" s="252" t="s">
        <v>2972</v>
      </c>
      <c r="C1421" s="252" t="s">
        <v>133</v>
      </c>
      <c r="D1421" s="252" t="s">
        <v>2973</v>
      </c>
      <c r="I1421" s="252" t="s">
        <v>81</v>
      </c>
    </row>
    <row r="1422" spans="1:9">
      <c r="A1422" s="252">
        <v>210025</v>
      </c>
      <c r="B1422" s="252" t="s">
        <v>2974</v>
      </c>
      <c r="C1422" s="252" t="s">
        <v>2975</v>
      </c>
      <c r="D1422" s="252" t="s">
        <v>2976</v>
      </c>
      <c r="I1422" s="252" t="s">
        <v>81</v>
      </c>
    </row>
    <row r="1423" spans="1:9">
      <c r="A1423" s="252">
        <v>210048</v>
      </c>
      <c r="B1423" s="252" t="s">
        <v>2977</v>
      </c>
      <c r="C1423" s="252" t="s">
        <v>281</v>
      </c>
      <c r="D1423" s="252" t="s">
        <v>2978</v>
      </c>
      <c r="I1423" s="252" t="s">
        <v>81</v>
      </c>
    </row>
    <row r="1424" spans="1:9">
      <c r="A1424" s="252">
        <v>210074</v>
      </c>
      <c r="B1424" s="252" t="s">
        <v>2979</v>
      </c>
      <c r="C1424" s="252" t="s">
        <v>243</v>
      </c>
      <c r="D1424" s="252" t="s">
        <v>2980</v>
      </c>
      <c r="I1424" s="252" t="s">
        <v>81</v>
      </c>
    </row>
    <row r="1425" spans="1:9">
      <c r="A1425" s="252">
        <v>210082</v>
      </c>
      <c r="B1425" s="252" t="s">
        <v>2981</v>
      </c>
      <c r="C1425" s="252" t="s">
        <v>88</v>
      </c>
      <c r="D1425" s="252" t="s">
        <v>2982</v>
      </c>
      <c r="I1425" s="252" t="s">
        <v>81</v>
      </c>
    </row>
    <row r="1426" spans="1:9">
      <c r="A1426" s="252">
        <v>210083</v>
      </c>
      <c r="B1426" s="252" t="s">
        <v>2983</v>
      </c>
      <c r="C1426" s="252" t="s">
        <v>253</v>
      </c>
      <c r="D1426" s="252" t="s">
        <v>387</v>
      </c>
      <c r="I1426" s="252" t="s">
        <v>81</v>
      </c>
    </row>
    <row r="1427" spans="1:9">
      <c r="A1427" s="252">
        <v>210098</v>
      </c>
      <c r="B1427" s="252" t="s">
        <v>2984</v>
      </c>
      <c r="C1427" s="252" t="s">
        <v>87</v>
      </c>
      <c r="D1427" s="252" t="s">
        <v>526</v>
      </c>
      <c r="I1427" s="252" t="s">
        <v>81</v>
      </c>
    </row>
    <row r="1428" spans="1:9">
      <c r="A1428" s="252">
        <v>210102</v>
      </c>
      <c r="B1428" s="252" t="s">
        <v>2985</v>
      </c>
      <c r="C1428" s="252" t="s">
        <v>86</v>
      </c>
      <c r="D1428" s="252" t="s">
        <v>501</v>
      </c>
      <c r="I1428" s="252" t="s">
        <v>81</v>
      </c>
    </row>
    <row r="1429" spans="1:9">
      <c r="A1429" s="252">
        <v>210103</v>
      </c>
      <c r="B1429" s="252" t="s">
        <v>2986</v>
      </c>
      <c r="C1429" s="252" t="s">
        <v>197</v>
      </c>
      <c r="D1429" s="252" t="s">
        <v>2987</v>
      </c>
      <c r="I1429" s="252" t="s">
        <v>81</v>
      </c>
    </row>
    <row r="1430" spans="1:9">
      <c r="A1430" s="252">
        <v>210121</v>
      </c>
      <c r="B1430" s="252" t="s">
        <v>2988</v>
      </c>
      <c r="C1430" s="252" t="s">
        <v>220</v>
      </c>
      <c r="D1430" s="252" t="s">
        <v>2989</v>
      </c>
      <c r="I1430" s="252" t="s">
        <v>81</v>
      </c>
    </row>
    <row r="1431" spans="1:9">
      <c r="A1431" s="252">
        <v>210128</v>
      </c>
      <c r="B1431" s="252" t="s">
        <v>2990</v>
      </c>
      <c r="C1431" s="252" t="s">
        <v>347</v>
      </c>
      <c r="D1431" s="252" t="s">
        <v>451</v>
      </c>
      <c r="I1431" s="252" t="s">
        <v>81</v>
      </c>
    </row>
    <row r="1432" spans="1:9">
      <c r="A1432" s="252">
        <v>210146</v>
      </c>
      <c r="B1432" s="252" t="s">
        <v>2991</v>
      </c>
      <c r="C1432" s="252" t="s">
        <v>2992</v>
      </c>
      <c r="D1432" s="252" t="s">
        <v>2993</v>
      </c>
      <c r="I1432" s="252" t="s">
        <v>81</v>
      </c>
    </row>
    <row r="1433" spans="1:9">
      <c r="A1433" s="252">
        <v>210153</v>
      </c>
      <c r="B1433" s="252" t="s">
        <v>2994</v>
      </c>
      <c r="C1433" s="252" t="s">
        <v>170</v>
      </c>
      <c r="D1433" s="252" t="s">
        <v>425</v>
      </c>
      <c r="I1433" s="252" t="s">
        <v>81</v>
      </c>
    </row>
    <row r="1434" spans="1:9">
      <c r="A1434" s="252">
        <v>210163</v>
      </c>
      <c r="B1434" s="252" t="s">
        <v>2995</v>
      </c>
      <c r="C1434" s="252" t="s">
        <v>148</v>
      </c>
      <c r="D1434" s="252" t="s">
        <v>2996</v>
      </c>
      <c r="I1434" s="252" t="s">
        <v>81</v>
      </c>
    </row>
    <row r="1435" spans="1:9">
      <c r="A1435" s="252">
        <v>210191</v>
      </c>
      <c r="B1435" s="252" t="s">
        <v>2997</v>
      </c>
      <c r="C1435" s="252" t="s">
        <v>189</v>
      </c>
      <c r="D1435" s="252" t="s">
        <v>2978</v>
      </c>
      <c r="I1435" s="252" t="s">
        <v>81</v>
      </c>
    </row>
    <row r="1436" spans="1:9">
      <c r="A1436" s="252">
        <v>210194</v>
      </c>
      <c r="B1436" s="252" t="s">
        <v>2998</v>
      </c>
      <c r="C1436" s="252" t="s">
        <v>225</v>
      </c>
      <c r="D1436" s="252" t="s">
        <v>446</v>
      </c>
      <c r="I1436" s="252" t="s">
        <v>81</v>
      </c>
    </row>
    <row r="1437" spans="1:9">
      <c r="A1437" s="252">
        <v>210235</v>
      </c>
      <c r="B1437" s="252" t="s">
        <v>2999</v>
      </c>
      <c r="C1437" s="252" t="s">
        <v>3000</v>
      </c>
      <c r="D1437" s="252" t="s">
        <v>3001</v>
      </c>
      <c r="I1437" s="252" t="s">
        <v>81</v>
      </c>
    </row>
    <row r="1438" spans="1:9">
      <c r="A1438" s="252">
        <v>210288</v>
      </c>
      <c r="B1438" s="252" t="s">
        <v>3002</v>
      </c>
      <c r="C1438" s="252" t="s">
        <v>2459</v>
      </c>
      <c r="D1438" s="252" t="s">
        <v>403</v>
      </c>
      <c r="I1438" s="252" t="s">
        <v>81</v>
      </c>
    </row>
    <row r="1439" spans="1:9">
      <c r="A1439" s="252">
        <v>210302</v>
      </c>
      <c r="B1439" s="252" t="s">
        <v>3003</v>
      </c>
      <c r="C1439" s="252" t="s">
        <v>113</v>
      </c>
      <c r="D1439" s="252" t="s">
        <v>3004</v>
      </c>
      <c r="I1439" s="252" t="s">
        <v>81</v>
      </c>
    </row>
    <row r="1440" spans="1:9">
      <c r="A1440" s="252">
        <v>210327</v>
      </c>
      <c r="B1440" s="252" t="s">
        <v>3005</v>
      </c>
      <c r="C1440" s="252" t="s">
        <v>102</v>
      </c>
      <c r="D1440" s="252" t="s">
        <v>477</v>
      </c>
      <c r="I1440" s="252" t="s">
        <v>81</v>
      </c>
    </row>
    <row r="1441" spans="1:9">
      <c r="A1441" s="252">
        <v>210328</v>
      </c>
      <c r="B1441" s="252" t="s">
        <v>3006</v>
      </c>
      <c r="C1441" s="252" t="s">
        <v>133</v>
      </c>
      <c r="D1441" s="252" t="s">
        <v>552</v>
      </c>
      <c r="I1441" s="252" t="s">
        <v>81</v>
      </c>
    </row>
    <row r="1442" spans="1:9">
      <c r="A1442" s="252">
        <v>210330</v>
      </c>
      <c r="B1442" s="252" t="s">
        <v>3007</v>
      </c>
      <c r="C1442" s="252" t="s">
        <v>133</v>
      </c>
      <c r="D1442" s="252" t="s">
        <v>425</v>
      </c>
      <c r="I1442" s="252" t="s">
        <v>81</v>
      </c>
    </row>
    <row r="1443" spans="1:9">
      <c r="A1443" s="252">
        <v>210380</v>
      </c>
      <c r="B1443" s="252" t="s">
        <v>3008</v>
      </c>
      <c r="C1443" s="252" t="s">
        <v>133</v>
      </c>
      <c r="D1443" s="252" t="s">
        <v>425</v>
      </c>
      <c r="I1443" s="252" t="s">
        <v>81</v>
      </c>
    </row>
    <row r="1444" spans="1:9">
      <c r="A1444" s="252">
        <v>210397</v>
      </c>
      <c r="B1444" s="252" t="s">
        <v>3009</v>
      </c>
      <c r="C1444" s="252" t="s">
        <v>279</v>
      </c>
      <c r="D1444" s="252" t="s">
        <v>2376</v>
      </c>
      <c r="I1444" s="252" t="s">
        <v>81</v>
      </c>
    </row>
    <row r="1445" spans="1:9">
      <c r="A1445" s="252">
        <v>210412</v>
      </c>
      <c r="B1445" s="252" t="s">
        <v>3010</v>
      </c>
      <c r="C1445" s="252" t="s">
        <v>135</v>
      </c>
      <c r="D1445" s="252" t="s">
        <v>455</v>
      </c>
      <c r="I1445" s="252" t="s">
        <v>81</v>
      </c>
    </row>
    <row r="1446" spans="1:9">
      <c r="A1446" s="252">
        <v>210437</v>
      </c>
      <c r="B1446" s="252" t="s">
        <v>3011</v>
      </c>
      <c r="C1446" s="252" t="s">
        <v>3012</v>
      </c>
      <c r="D1446" s="252" t="s">
        <v>387</v>
      </c>
      <c r="I1446" s="252" t="s">
        <v>81</v>
      </c>
    </row>
    <row r="1447" spans="1:9">
      <c r="A1447" s="252">
        <v>210463</v>
      </c>
      <c r="B1447" s="252" t="s">
        <v>3013</v>
      </c>
      <c r="C1447" s="252" t="s">
        <v>86</v>
      </c>
      <c r="D1447" s="252" t="s">
        <v>2399</v>
      </c>
      <c r="I1447" s="252" t="s">
        <v>81</v>
      </c>
    </row>
    <row r="1448" spans="1:9">
      <c r="A1448" s="252">
        <v>210487</v>
      </c>
      <c r="B1448" s="252" t="s">
        <v>3014</v>
      </c>
      <c r="C1448" s="252" t="s">
        <v>3015</v>
      </c>
      <c r="D1448" s="252" t="s">
        <v>3016</v>
      </c>
      <c r="I1448" s="252" t="s">
        <v>81</v>
      </c>
    </row>
    <row r="1449" spans="1:9">
      <c r="A1449" s="252">
        <v>210499</v>
      </c>
      <c r="B1449" s="252" t="s">
        <v>3017</v>
      </c>
      <c r="C1449" s="252" t="s">
        <v>95</v>
      </c>
      <c r="D1449" s="252" t="s">
        <v>2630</v>
      </c>
      <c r="I1449" s="252" t="s">
        <v>81</v>
      </c>
    </row>
    <row r="1450" spans="1:9">
      <c r="A1450" s="252">
        <v>210508</v>
      </c>
      <c r="B1450" s="252" t="s">
        <v>3018</v>
      </c>
      <c r="C1450" s="252" t="s">
        <v>133</v>
      </c>
      <c r="D1450" s="252" t="s">
        <v>549</v>
      </c>
      <c r="I1450" s="252" t="s">
        <v>81</v>
      </c>
    </row>
    <row r="1451" spans="1:9">
      <c r="A1451" s="252">
        <v>210510</v>
      </c>
      <c r="B1451" s="252" t="s">
        <v>3019</v>
      </c>
      <c r="C1451" s="252" t="s">
        <v>162</v>
      </c>
      <c r="D1451" s="252" t="s">
        <v>456</v>
      </c>
      <c r="I1451" s="252" t="s">
        <v>81</v>
      </c>
    </row>
    <row r="1452" spans="1:9">
      <c r="A1452" s="252">
        <v>210514</v>
      </c>
      <c r="B1452" s="252" t="s">
        <v>3020</v>
      </c>
      <c r="C1452" s="252" t="s">
        <v>290</v>
      </c>
      <c r="D1452" s="252" t="s">
        <v>449</v>
      </c>
      <c r="I1452" s="252" t="s">
        <v>81</v>
      </c>
    </row>
    <row r="1453" spans="1:9">
      <c r="A1453" s="252">
        <v>210534</v>
      </c>
      <c r="B1453" s="252" t="s">
        <v>3021</v>
      </c>
      <c r="C1453" s="252" t="s">
        <v>122</v>
      </c>
      <c r="D1453" s="252" t="s">
        <v>425</v>
      </c>
      <c r="I1453" s="252" t="s">
        <v>81</v>
      </c>
    </row>
    <row r="1454" spans="1:9">
      <c r="A1454" s="252">
        <v>210535</v>
      </c>
      <c r="B1454" s="252" t="s">
        <v>3022</v>
      </c>
      <c r="C1454" s="252" t="s">
        <v>188</v>
      </c>
      <c r="D1454" s="252" t="s">
        <v>147</v>
      </c>
      <c r="I1454" s="252" t="s">
        <v>81</v>
      </c>
    </row>
    <row r="1455" spans="1:9">
      <c r="A1455" s="252">
        <v>210536</v>
      </c>
      <c r="B1455" s="252" t="s">
        <v>3023</v>
      </c>
      <c r="C1455" s="252" t="s">
        <v>79</v>
      </c>
      <c r="D1455" s="252" t="s">
        <v>335</v>
      </c>
      <c r="I1455" s="252" t="s">
        <v>81</v>
      </c>
    </row>
    <row r="1456" spans="1:9">
      <c r="A1456" s="252">
        <v>210566</v>
      </c>
      <c r="B1456" s="252" t="s">
        <v>3024</v>
      </c>
      <c r="C1456" s="252" t="s">
        <v>148</v>
      </c>
      <c r="D1456" s="252" t="s">
        <v>410</v>
      </c>
      <c r="I1456" s="252" t="s">
        <v>81</v>
      </c>
    </row>
    <row r="1457" spans="1:9">
      <c r="A1457" s="252">
        <v>210592</v>
      </c>
      <c r="B1457" s="252" t="s">
        <v>3025</v>
      </c>
      <c r="C1457" s="252" t="s">
        <v>82</v>
      </c>
      <c r="D1457" s="252" t="s">
        <v>425</v>
      </c>
      <c r="I1457" s="252" t="s">
        <v>81</v>
      </c>
    </row>
    <row r="1458" spans="1:9">
      <c r="A1458" s="252">
        <v>210594</v>
      </c>
      <c r="B1458" s="252" t="s">
        <v>3026</v>
      </c>
      <c r="C1458" s="252" t="s">
        <v>3027</v>
      </c>
      <c r="D1458" s="252" t="s">
        <v>2858</v>
      </c>
      <c r="I1458" s="252" t="s">
        <v>81</v>
      </c>
    </row>
    <row r="1459" spans="1:9">
      <c r="A1459" s="252">
        <v>210600</v>
      </c>
      <c r="B1459" s="252" t="s">
        <v>3028</v>
      </c>
      <c r="C1459" s="252" t="s">
        <v>85</v>
      </c>
      <c r="D1459" s="252" t="s">
        <v>551</v>
      </c>
      <c r="I1459" s="252" t="s">
        <v>81</v>
      </c>
    </row>
    <row r="1460" spans="1:9">
      <c r="A1460" s="252">
        <v>210610</v>
      </c>
      <c r="B1460" s="252" t="s">
        <v>3029</v>
      </c>
      <c r="C1460" s="252" t="s">
        <v>303</v>
      </c>
      <c r="D1460" s="252" t="s">
        <v>386</v>
      </c>
      <c r="I1460" s="252" t="s">
        <v>81</v>
      </c>
    </row>
    <row r="1461" spans="1:9">
      <c r="A1461" s="252">
        <v>210619</v>
      </c>
      <c r="B1461" s="252" t="s">
        <v>3030</v>
      </c>
      <c r="C1461" s="252" t="s">
        <v>92</v>
      </c>
      <c r="D1461" s="252" t="s">
        <v>401</v>
      </c>
      <c r="I1461" s="252" t="s">
        <v>81</v>
      </c>
    </row>
    <row r="1462" spans="1:9">
      <c r="A1462" s="252">
        <v>210630</v>
      </c>
      <c r="B1462" s="252" t="s">
        <v>3031</v>
      </c>
      <c r="C1462" s="252" t="s">
        <v>700</v>
      </c>
      <c r="D1462" s="252" t="s">
        <v>401</v>
      </c>
      <c r="I1462" s="252" t="s">
        <v>81</v>
      </c>
    </row>
    <row r="1463" spans="1:9">
      <c r="A1463" s="252">
        <v>210637</v>
      </c>
      <c r="B1463" s="252" t="s">
        <v>3032</v>
      </c>
      <c r="C1463" s="252" t="s">
        <v>3033</v>
      </c>
      <c r="D1463" s="252" t="s">
        <v>390</v>
      </c>
      <c r="I1463" s="252" t="s">
        <v>81</v>
      </c>
    </row>
    <row r="1464" spans="1:9">
      <c r="A1464" s="252">
        <v>210640</v>
      </c>
      <c r="B1464" s="252" t="s">
        <v>3034</v>
      </c>
      <c r="C1464" s="252" t="s">
        <v>88</v>
      </c>
      <c r="D1464" s="252" t="s">
        <v>3035</v>
      </c>
      <c r="I1464" s="252" t="s">
        <v>81</v>
      </c>
    </row>
    <row r="1465" spans="1:9">
      <c r="A1465" s="252">
        <v>210642</v>
      </c>
      <c r="B1465" s="252" t="s">
        <v>3036</v>
      </c>
      <c r="C1465" s="252" t="s">
        <v>284</v>
      </c>
      <c r="D1465" s="252" t="s">
        <v>2900</v>
      </c>
      <c r="I1465" s="252" t="s">
        <v>81</v>
      </c>
    </row>
    <row r="1466" spans="1:9">
      <c r="A1466" s="252">
        <v>210649</v>
      </c>
      <c r="B1466" s="252" t="s">
        <v>3037</v>
      </c>
      <c r="C1466" s="252" t="s">
        <v>342</v>
      </c>
      <c r="D1466" s="252" t="s">
        <v>3038</v>
      </c>
      <c r="I1466" s="252" t="s">
        <v>81</v>
      </c>
    </row>
    <row r="1467" spans="1:9">
      <c r="A1467" s="252">
        <v>210655</v>
      </c>
      <c r="B1467" s="252" t="s">
        <v>3039</v>
      </c>
      <c r="C1467" s="252" t="s">
        <v>128</v>
      </c>
      <c r="D1467" s="252" t="s">
        <v>3040</v>
      </c>
      <c r="I1467" s="252" t="s">
        <v>81</v>
      </c>
    </row>
    <row r="1468" spans="1:9">
      <c r="A1468" s="252">
        <v>210659</v>
      </c>
      <c r="B1468" s="252" t="s">
        <v>3041</v>
      </c>
      <c r="C1468" s="252" t="s">
        <v>303</v>
      </c>
      <c r="D1468" s="252" t="s">
        <v>386</v>
      </c>
      <c r="I1468" s="252" t="s">
        <v>81</v>
      </c>
    </row>
    <row r="1469" spans="1:9">
      <c r="A1469" s="252">
        <v>210682</v>
      </c>
      <c r="B1469" s="252" t="s">
        <v>3042</v>
      </c>
      <c r="C1469" s="252" t="s">
        <v>2511</v>
      </c>
      <c r="D1469" s="252" t="s">
        <v>3043</v>
      </c>
      <c r="I1469" s="252" t="s">
        <v>81</v>
      </c>
    </row>
    <row r="1470" spans="1:9">
      <c r="A1470" s="252">
        <v>210684</v>
      </c>
      <c r="B1470" s="252" t="s">
        <v>3044</v>
      </c>
      <c r="C1470" s="252" t="s">
        <v>148</v>
      </c>
      <c r="D1470" s="252" t="s">
        <v>510</v>
      </c>
      <c r="I1470" s="252" t="s">
        <v>81</v>
      </c>
    </row>
    <row r="1471" spans="1:9">
      <c r="A1471" s="252">
        <v>210705</v>
      </c>
      <c r="B1471" s="252" t="s">
        <v>3045</v>
      </c>
      <c r="C1471" s="252" t="s">
        <v>156</v>
      </c>
      <c r="D1471" s="252" t="s">
        <v>432</v>
      </c>
      <c r="I1471" s="252" t="s">
        <v>81</v>
      </c>
    </row>
    <row r="1472" spans="1:9">
      <c r="A1472" s="252">
        <v>210736</v>
      </c>
      <c r="B1472" s="252" t="s">
        <v>3046</v>
      </c>
      <c r="C1472" s="252" t="s">
        <v>3047</v>
      </c>
      <c r="D1472" s="252" t="s">
        <v>524</v>
      </c>
      <c r="I1472" s="252" t="s">
        <v>81</v>
      </c>
    </row>
    <row r="1473" spans="1:9">
      <c r="A1473" s="252">
        <v>210739</v>
      </c>
      <c r="B1473" s="252" t="s">
        <v>3048</v>
      </c>
      <c r="C1473" s="252" t="s">
        <v>90</v>
      </c>
      <c r="D1473" s="252" t="s">
        <v>2546</v>
      </c>
      <c r="I1473" s="252" t="s">
        <v>81</v>
      </c>
    </row>
    <row r="1474" spans="1:9">
      <c r="A1474" s="252">
        <v>210755</v>
      </c>
      <c r="B1474" s="252" t="s">
        <v>3049</v>
      </c>
      <c r="C1474" s="252" t="s">
        <v>547</v>
      </c>
      <c r="D1474" s="252" t="s">
        <v>494</v>
      </c>
      <c r="I1474" s="252" t="s">
        <v>81</v>
      </c>
    </row>
    <row r="1475" spans="1:9">
      <c r="A1475" s="252">
        <v>210773</v>
      </c>
      <c r="B1475" s="252" t="s">
        <v>3050</v>
      </c>
      <c r="C1475" s="252" t="s">
        <v>294</v>
      </c>
      <c r="D1475" s="252" t="s">
        <v>701</v>
      </c>
      <c r="I1475" s="252" t="s">
        <v>81</v>
      </c>
    </row>
    <row r="1476" spans="1:9">
      <c r="A1476" s="252">
        <v>210786</v>
      </c>
      <c r="B1476" s="252" t="s">
        <v>3051</v>
      </c>
      <c r="C1476" s="252" t="s">
        <v>3052</v>
      </c>
      <c r="D1476" s="252" t="s">
        <v>402</v>
      </c>
      <c r="I1476" s="252" t="s">
        <v>81</v>
      </c>
    </row>
    <row r="1477" spans="1:9">
      <c r="A1477" s="252">
        <v>210816</v>
      </c>
      <c r="B1477" s="252" t="s">
        <v>3053</v>
      </c>
      <c r="C1477" s="252" t="s">
        <v>141</v>
      </c>
      <c r="D1477" s="252" t="s">
        <v>3054</v>
      </c>
      <c r="I1477" s="252" t="s">
        <v>81</v>
      </c>
    </row>
    <row r="1478" spans="1:9">
      <c r="A1478" s="252">
        <v>210834</v>
      </c>
      <c r="B1478" s="252" t="s">
        <v>3055</v>
      </c>
      <c r="C1478" s="252" t="s">
        <v>266</v>
      </c>
      <c r="D1478" s="252" t="s">
        <v>587</v>
      </c>
      <c r="I1478" s="252" t="s">
        <v>81</v>
      </c>
    </row>
    <row r="1479" spans="1:9">
      <c r="A1479" s="252">
        <v>210835</v>
      </c>
      <c r="B1479" s="252" t="s">
        <v>3056</v>
      </c>
      <c r="C1479" s="252" t="s">
        <v>86</v>
      </c>
      <c r="D1479" s="252" t="s">
        <v>434</v>
      </c>
      <c r="I1479" s="252" t="s">
        <v>81</v>
      </c>
    </row>
    <row r="1480" spans="1:9">
      <c r="A1480" s="252">
        <v>210849</v>
      </c>
      <c r="B1480" s="252" t="s">
        <v>3057</v>
      </c>
      <c r="C1480" s="252" t="s">
        <v>151</v>
      </c>
      <c r="D1480" s="252" t="s">
        <v>3058</v>
      </c>
      <c r="I1480" s="252" t="s">
        <v>81</v>
      </c>
    </row>
    <row r="1481" spans="1:9">
      <c r="A1481" s="252">
        <v>210918</v>
      </c>
      <c r="B1481" s="252" t="s">
        <v>3059</v>
      </c>
      <c r="C1481" s="252" t="s">
        <v>121</v>
      </c>
      <c r="D1481" s="252" t="s">
        <v>585</v>
      </c>
      <c r="I1481" s="252" t="s">
        <v>81</v>
      </c>
    </row>
    <row r="1482" spans="1:9">
      <c r="A1482" s="252">
        <v>210937</v>
      </c>
      <c r="B1482" s="252" t="s">
        <v>3060</v>
      </c>
      <c r="C1482" s="252" t="s">
        <v>1113</v>
      </c>
      <c r="D1482" s="252" t="s">
        <v>1601</v>
      </c>
      <c r="I1482" s="252" t="s">
        <v>81</v>
      </c>
    </row>
    <row r="1483" spans="1:9">
      <c r="A1483" s="252">
        <v>210944</v>
      </c>
      <c r="B1483" s="252" t="s">
        <v>3061</v>
      </c>
      <c r="C1483" s="252" t="s">
        <v>86</v>
      </c>
      <c r="D1483" s="252" t="s">
        <v>631</v>
      </c>
      <c r="I1483" s="252" t="s">
        <v>81</v>
      </c>
    </row>
    <row r="1484" spans="1:9">
      <c r="A1484" s="252">
        <v>210952</v>
      </c>
      <c r="B1484" s="252" t="s">
        <v>3062</v>
      </c>
      <c r="C1484" s="252" t="s">
        <v>3063</v>
      </c>
      <c r="D1484" s="252" t="s">
        <v>391</v>
      </c>
      <c r="I1484" s="252" t="s">
        <v>81</v>
      </c>
    </row>
    <row r="1485" spans="1:9">
      <c r="A1485" s="252">
        <v>210957</v>
      </c>
      <c r="B1485" s="252" t="s">
        <v>3064</v>
      </c>
      <c r="C1485" s="252" t="s">
        <v>221</v>
      </c>
      <c r="D1485" s="252" t="s">
        <v>574</v>
      </c>
      <c r="I1485" s="252" t="s">
        <v>81</v>
      </c>
    </row>
    <row r="1486" spans="1:9">
      <c r="A1486" s="252">
        <v>210966</v>
      </c>
      <c r="B1486" s="252" t="s">
        <v>3065</v>
      </c>
      <c r="C1486" s="252" t="s">
        <v>227</v>
      </c>
      <c r="D1486" s="252" t="s">
        <v>3066</v>
      </c>
      <c r="I1486" s="252" t="s">
        <v>81</v>
      </c>
    </row>
    <row r="1487" spans="1:9">
      <c r="A1487" s="252">
        <v>210998</v>
      </c>
      <c r="B1487" s="252" t="s">
        <v>3067</v>
      </c>
      <c r="C1487" s="252" t="s">
        <v>219</v>
      </c>
      <c r="D1487" s="252" t="s">
        <v>3068</v>
      </c>
      <c r="I1487" s="252" t="s">
        <v>81</v>
      </c>
    </row>
    <row r="1488" spans="1:9">
      <c r="A1488" s="252">
        <v>211011</v>
      </c>
      <c r="B1488" s="252" t="s">
        <v>3069</v>
      </c>
      <c r="C1488" s="252" t="s">
        <v>238</v>
      </c>
      <c r="D1488" s="252" t="s">
        <v>431</v>
      </c>
      <c r="I1488" s="252" t="s">
        <v>81</v>
      </c>
    </row>
    <row r="1489" spans="1:9">
      <c r="A1489" s="252">
        <v>211033</v>
      </c>
      <c r="B1489" s="252" t="s">
        <v>3070</v>
      </c>
      <c r="C1489" s="252" t="s">
        <v>179</v>
      </c>
      <c r="D1489" s="252" t="s">
        <v>574</v>
      </c>
      <c r="I1489" s="252" t="s">
        <v>81</v>
      </c>
    </row>
    <row r="1490" spans="1:9">
      <c r="A1490" s="252">
        <v>211079</v>
      </c>
      <c r="B1490" s="252" t="s">
        <v>3071</v>
      </c>
      <c r="C1490" s="252" t="s">
        <v>86</v>
      </c>
      <c r="D1490" s="252" t="s">
        <v>622</v>
      </c>
      <c r="I1490" s="252" t="s">
        <v>81</v>
      </c>
    </row>
    <row r="1491" spans="1:9">
      <c r="A1491" s="252">
        <v>211087</v>
      </c>
      <c r="B1491" s="252" t="s">
        <v>3072</v>
      </c>
      <c r="C1491" s="252" t="s">
        <v>250</v>
      </c>
      <c r="D1491" s="252" t="s">
        <v>565</v>
      </c>
      <c r="I1491" s="252" t="s">
        <v>81</v>
      </c>
    </row>
    <row r="1492" spans="1:9">
      <c r="A1492" s="252">
        <v>211166</v>
      </c>
      <c r="B1492" s="252" t="s">
        <v>3073</v>
      </c>
      <c r="C1492" s="252" t="s">
        <v>84</v>
      </c>
      <c r="D1492" s="252" t="s">
        <v>2400</v>
      </c>
      <c r="I1492" s="252" t="s">
        <v>81</v>
      </c>
    </row>
    <row r="1493" spans="1:9">
      <c r="A1493" s="252">
        <v>211168</v>
      </c>
      <c r="B1493" s="252" t="s">
        <v>3074</v>
      </c>
      <c r="C1493" s="252" t="s">
        <v>113</v>
      </c>
      <c r="D1493" s="252" t="s">
        <v>3075</v>
      </c>
      <c r="I1493" s="252" t="s">
        <v>81</v>
      </c>
    </row>
    <row r="1494" spans="1:9">
      <c r="A1494" s="252">
        <v>211221</v>
      </c>
      <c r="B1494" s="252" t="s">
        <v>3076</v>
      </c>
      <c r="C1494" s="252" t="s">
        <v>89</v>
      </c>
      <c r="D1494" s="252" t="s">
        <v>3077</v>
      </c>
      <c r="I1494" s="252" t="s">
        <v>81</v>
      </c>
    </row>
    <row r="1495" spans="1:9">
      <c r="A1495" s="252">
        <v>211224</v>
      </c>
      <c r="B1495" s="252" t="s">
        <v>3078</v>
      </c>
      <c r="C1495" s="252" t="s">
        <v>332</v>
      </c>
      <c r="D1495" s="252" t="s">
        <v>419</v>
      </c>
      <c r="I1495" s="252" t="s">
        <v>81</v>
      </c>
    </row>
    <row r="1496" spans="1:9">
      <c r="A1496" s="252">
        <v>211286</v>
      </c>
      <c r="B1496" s="252" t="s">
        <v>3079</v>
      </c>
      <c r="C1496" s="252" t="s">
        <v>208</v>
      </c>
      <c r="D1496" s="252" t="s">
        <v>474</v>
      </c>
      <c r="I1496" s="252" t="s">
        <v>81</v>
      </c>
    </row>
    <row r="1497" spans="1:9">
      <c r="A1497" s="252">
        <v>211295</v>
      </c>
      <c r="B1497" s="252" t="s">
        <v>3080</v>
      </c>
      <c r="C1497" s="252" t="s">
        <v>84</v>
      </c>
      <c r="D1497" s="252" t="s">
        <v>482</v>
      </c>
      <c r="I1497" s="252" t="s">
        <v>81</v>
      </c>
    </row>
    <row r="1498" spans="1:9">
      <c r="A1498" s="252">
        <v>211302</v>
      </c>
      <c r="B1498" s="252" t="s">
        <v>3081</v>
      </c>
      <c r="C1498" s="252" t="s">
        <v>3082</v>
      </c>
      <c r="D1498" s="252" t="s">
        <v>3083</v>
      </c>
      <c r="I1498" s="252" t="s">
        <v>81</v>
      </c>
    </row>
    <row r="1499" spans="1:9">
      <c r="A1499" s="252">
        <v>211305</v>
      </c>
      <c r="B1499" s="252" t="s">
        <v>3084</v>
      </c>
      <c r="C1499" s="252" t="s">
        <v>86</v>
      </c>
      <c r="D1499" s="252" t="s">
        <v>408</v>
      </c>
      <c r="I1499" s="252" t="s">
        <v>81</v>
      </c>
    </row>
    <row r="1500" spans="1:9">
      <c r="A1500" s="252">
        <v>211306</v>
      </c>
      <c r="B1500" s="252" t="s">
        <v>3085</v>
      </c>
      <c r="C1500" s="252" t="s">
        <v>84</v>
      </c>
      <c r="D1500" s="252" t="s">
        <v>3086</v>
      </c>
      <c r="I1500" s="252" t="s">
        <v>81</v>
      </c>
    </row>
    <row r="1501" spans="1:9">
      <c r="A1501" s="252">
        <v>211327</v>
      </c>
      <c r="B1501" s="252" t="s">
        <v>3087</v>
      </c>
      <c r="C1501" s="252" t="s">
        <v>86</v>
      </c>
      <c r="D1501" s="252" t="s">
        <v>408</v>
      </c>
      <c r="I1501" s="252" t="s">
        <v>81</v>
      </c>
    </row>
    <row r="1502" spans="1:9">
      <c r="A1502" s="252">
        <v>211334</v>
      </c>
      <c r="B1502" s="252" t="s">
        <v>3088</v>
      </c>
      <c r="C1502" s="252" t="s">
        <v>173</v>
      </c>
      <c r="D1502" s="252" t="s">
        <v>3089</v>
      </c>
      <c r="I1502" s="252" t="s">
        <v>81</v>
      </c>
    </row>
    <row r="1503" spans="1:9">
      <c r="A1503" s="252">
        <v>211339</v>
      </c>
      <c r="B1503" s="252" t="s">
        <v>3090</v>
      </c>
      <c r="C1503" s="252" t="s">
        <v>186</v>
      </c>
      <c r="D1503" s="252" t="s">
        <v>457</v>
      </c>
      <c r="I1503" s="252" t="s">
        <v>81</v>
      </c>
    </row>
    <row r="1504" spans="1:9">
      <c r="A1504" s="252">
        <v>211366</v>
      </c>
      <c r="B1504" s="252" t="s">
        <v>3091</v>
      </c>
      <c r="C1504" s="252" t="s">
        <v>209</v>
      </c>
      <c r="D1504" s="252" t="s">
        <v>477</v>
      </c>
      <c r="I1504" s="252" t="s">
        <v>81</v>
      </c>
    </row>
    <row r="1505" spans="1:9">
      <c r="A1505" s="252">
        <v>211367</v>
      </c>
      <c r="B1505" s="252" t="s">
        <v>3092</v>
      </c>
      <c r="C1505" s="252" t="s">
        <v>156</v>
      </c>
      <c r="D1505" s="252" t="s">
        <v>3093</v>
      </c>
      <c r="I1505" s="252" t="s">
        <v>81</v>
      </c>
    </row>
    <row r="1506" spans="1:9">
      <c r="A1506" s="252">
        <v>211373</v>
      </c>
      <c r="B1506" s="252" t="s">
        <v>3094</v>
      </c>
      <c r="C1506" s="252" t="s">
        <v>105</v>
      </c>
      <c r="D1506" s="252" t="s">
        <v>569</v>
      </c>
      <c r="I1506" s="252" t="s">
        <v>81</v>
      </c>
    </row>
    <row r="1507" spans="1:9">
      <c r="A1507" s="252">
        <v>211376</v>
      </c>
      <c r="B1507" s="252" t="s">
        <v>3095</v>
      </c>
      <c r="C1507" s="252" t="s">
        <v>2857</v>
      </c>
      <c r="D1507" s="252" t="s">
        <v>430</v>
      </c>
      <c r="I1507" s="252" t="s">
        <v>81</v>
      </c>
    </row>
    <row r="1508" spans="1:9">
      <c r="A1508" s="252">
        <v>211406</v>
      </c>
      <c r="B1508" s="252" t="s">
        <v>3096</v>
      </c>
      <c r="C1508" s="252" t="s">
        <v>114</v>
      </c>
      <c r="D1508" s="252" t="s">
        <v>440</v>
      </c>
      <c r="I1508" s="252" t="s">
        <v>81</v>
      </c>
    </row>
    <row r="1509" spans="1:9">
      <c r="A1509" s="252">
        <v>211447</v>
      </c>
      <c r="B1509" s="252" t="s">
        <v>3097</v>
      </c>
      <c r="C1509" s="252" t="s">
        <v>133</v>
      </c>
      <c r="D1509" s="252" t="s">
        <v>3098</v>
      </c>
      <c r="I1509" s="252" t="s">
        <v>81</v>
      </c>
    </row>
    <row r="1510" spans="1:9">
      <c r="A1510" s="252">
        <v>211507</v>
      </c>
      <c r="B1510" s="252" t="s">
        <v>3099</v>
      </c>
      <c r="C1510" s="252" t="s">
        <v>195</v>
      </c>
      <c r="D1510" s="252" t="s">
        <v>397</v>
      </c>
      <c r="I1510" s="252" t="s">
        <v>81</v>
      </c>
    </row>
    <row r="1511" spans="1:9">
      <c r="A1511" s="252">
        <v>211580</v>
      </c>
      <c r="B1511" s="252" t="s">
        <v>3100</v>
      </c>
      <c r="C1511" s="252" t="s">
        <v>3101</v>
      </c>
      <c r="D1511" s="252" t="s">
        <v>390</v>
      </c>
      <c r="I1511" s="252" t="s">
        <v>81</v>
      </c>
    </row>
    <row r="1512" spans="1:9">
      <c r="A1512" s="252">
        <v>211583</v>
      </c>
      <c r="B1512" s="252" t="s">
        <v>3102</v>
      </c>
      <c r="C1512" s="252" t="s">
        <v>3103</v>
      </c>
      <c r="D1512" s="252" t="s">
        <v>3104</v>
      </c>
      <c r="I1512" s="252" t="s">
        <v>81</v>
      </c>
    </row>
    <row r="1513" spans="1:9">
      <c r="A1513" s="252">
        <v>211626</v>
      </c>
      <c r="B1513" s="252" t="s">
        <v>3105</v>
      </c>
      <c r="C1513" s="252" t="s">
        <v>2957</v>
      </c>
      <c r="D1513" s="252" t="s">
        <v>647</v>
      </c>
      <c r="I1513" s="252" t="s">
        <v>81</v>
      </c>
    </row>
    <row r="1514" spans="1:9">
      <c r="A1514" s="252">
        <v>211719</v>
      </c>
      <c r="B1514" s="252" t="s">
        <v>3106</v>
      </c>
      <c r="C1514" s="252" t="s">
        <v>188</v>
      </c>
      <c r="D1514" s="252" t="s">
        <v>477</v>
      </c>
      <c r="I1514" s="252" t="s">
        <v>81</v>
      </c>
    </row>
    <row r="1515" spans="1:9">
      <c r="A1515" s="252">
        <v>211740</v>
      </c>
      <c r="B1515" s="252" t="s">
        <v>3107</v>
      </c>
      <c r="C1515" s="252" t="s">
        <v>172</v>
      </c>
      <c r="D1515" s="252" t="s">
        <v>446</v>
      </c>
      <c r="I1515" s="252" t="s">
        <v>81</v>
      </c>
    </row>
    <row r="1516" spans="1:9">
      <c r="A1516" s="252">
        <v>211796</v>
      </c>
      <c r="B1516" s="252" t="s">
        <v>3108</v>
      </c>
      <c r="C1516" s="252" t="s">
        <v>84</v>
      </c>
      <c r="D1516" s="252" t="s">
        <v>3109</v>
      </c>
      <c r="I1516" s="252" t="s">
        <v>81</v>
      </c>
    </row>
    <row r="1517" spans="1:9">
      <c r="A1517" s="252">
        <v>211816</v>
      </c>
      <c r="B1517" s="252" t="s">
        <v>3110</v>
      </c>
      <c r="C1517" s="252" t="s">
        <v>175</v>
      </c>
      <c r="D1517" s="252" t="s">
        <v>2858</v>
      </c>
      <c r="I1517" s="252" t="s">
        <v>81</v>
      </c>
    </row>
    <row r="1518" spans="1:9">
      <c r="A1518" s="252">
        <v>211827</v>
      </c>
      <c r="B1518" s="252" t="s">
        <v>3111</v>
      </c>
      <c r="C1518" s="252" t="s">
        <v>86</v>
      </c>
      <c r="D1518" s="252" t="s">
        <v>438</v>
      </c>
      <c r="I1518" s="252" t="s">
        <v>81</v>
      </c>
    </row>
    <row r="1519" spans="1:9">
      <c r="A1519" s="252">
        <v>211878</v>
      </c>
      <c r="B1519" s="252" t="s">
        <v>3112</v>
      </c>
      <c r="C1519" s="252" t="s">
        <v>95</v>
      </c>
      <c r="D1519" s="252" t="s">
        <v>2376</v>
      </c>
      <c r="I1519" s="252" t="s">
        <v>81</v>
      </c>
    </row>
    <row r="1520" spans="1:9">
      <c r="A1520" s="252">
        <v>211943</v>
      </c>
      <c r="B1520" s="252" t="s">
        <v>3113</v>
      </c>
      <c r="C1520" s="252" t="s">
        <v>128</v>
      </c>
      <c r="D1520" s="252" t="s">
        <v>321</v>
      </c>
      <c r="I1520" s="252" t="s">
        <v>81</v>
      </c>
    </row>
    <row r="1521" spans="1:9">
      <c r="A1521" s="252">
        <v>211957</v>
      </c>
      <c r="B1521" s="252" t="s">
        <v>3114</v>
      </c>
      <c r="C1521" s="252" t="s">
        <v>706</v>
      </c>
      <c r="D1521" s="252" t="s">
        <v>455</v>
      </c>
      <c r="I1521" s="252" t="s">
        <v>81</v>
      </c>
    </row>
    <row r="1522" spans="1:9">
      <c r="A1522" s="252">
        <v>211961</v>
      </c>
      <c r="B1522" s="252" t="s">
        <v>3115</v>
      </c>
      <c r="C1522" s="252" t="s">
        <v>3116</v>
      </c>
      <c r="D1522" s="252" t="s">
        <v>3117</v>
      </c>
      <c r="I1522" s="252" t="s">
        <v>81</v>
      </c>
    </row>
    <row r="1523" spans="1:9">
      <c r="A1523" s="252">
        <v>211975</v>
      </c>
      <c r="B1523" s="252" t="s">
        <v>3118</v>
      </c>
      <c r="C1523" s="252" t="s">
        <v>101</v>
      </c>
      <c r="D1523" s="252" t="s">
        <v>419</v>
      </c>
      <c r="I1523" s="252" t="s">
        <v>81</v>
      </c>
    </row>
    <row r="1524" spans="1:9">
      <c r="A1524" s="252">
        <v>212016</v>
      </c>
      <c r="B1524" s="252" t="s">
        <v>3119</v>
      </c>
      <c r="C1524" s="252" t="s">
        <v>197</v>
      </c>
      <c r="D1524" s="252" t="s">
        <v>711</v>
      </c>
      <c r="I1524" s="252" t="s">
        <v>81</v>
      </c>
    </row>
    <row r="1525" spans="1:9">
      <c r="A1525" s="252">
        <v>212030</v>
      </c>
      <c r="B1525" s="252" t="s">
        <v>3120</v>
      </c>
      <c r="C1525" s="252" t="s">
        <v>243</v>
      </c>
      <c r="D1525" s="252" t="s">
        <v>3121</v>
      </c>
      <c r="I1525" s="252" t="s">
        <v>81</v>
      </c>
    </row>
    <row r="1526" spans="1:9">
      <c r="A1526" s="252">
        <v>212091</v>
      </c>
      <c r="B1526" s="252" t="s">
        <v>3122</v>
      </c>
      <c r="C1526" s="252" t="s">
        <v>87</v>
      </c>
      <c r="D1526" s="252" t="s">
        <v>483</v>
      </c>
      <c r="I1526" s="252" t="s">
        <v>81</v>
      </c>
    </row>
    <row r="1527" spans="1:9">
      <c r="A1527" s="252">
        <v>212177</v>
      </c>
      <c r="B1527" s="252" t="s">
        <v>3123</v>
      </c>
      <c r="C1527" s="252" t="s">
        <v>86</v>
      </c>
      <c r="D1527" s="252" t="s">
        <v>2584</v>
      </c>
      <c r="I1527" s="252" t="s">
        <v>81</v>
      </c>
    </row>
    <row r="1528" spans="1:9">
      <c r="A1528" s="252">
        <v>212325</v>
      </c>
      <c r="B1528" s="252" t="s">
        <v>3124</v>
      </c>
      <c r="C1528" s="252" t="s">
        <v>86</v>
      </c>
      <c r="D1528" s="252" t="s">
        <v>2634</v>
      </c>
      <c r="I1528" s="252" t="s">
        <v>81</v>
      </c>
    </row>
    <row r="1529" spans="1:9">
      <c r="A1529" s="252">
        <v>212382</v>
      </c>
      <c r="B1529" s="252" t="s">
        <v>3125</v>
      </c>
      <c r="C1529" s="252" t="s">
        <v>94</v>
      </c>
      <c r="D1529" s="252" t="s">
        <v>2598</v>
      </c>
      <c r="I1529" s="252" t="s">
        <v>81</v>
      </c>
    </row>
    <row r="1530" spans="1:9">
      <c r="A1530" s="252">
        <v>212396</v>
      </c>
      <c r="B1530" s="252" t="s">
        <v>3126</v>
      </c>
      <c r="C1530" s="252" t="s">
        <v>3127</v>
      </c>
      <c r="D1530" s="252" t="s">
        <v>408</v>
      </c>
      <c r="I1530" s="252" t="s">
        <v>81</v>
      </c>
    </row>
    <row r="1531" spans="1:9">
      <c r="A1531" s="252">
        <v>212410</v>
      </c>
      <c r="B1531" s="252" t="s">
        <v>3128</v>
      </c>
      <c r="C1531" s="252" t="s">
        <v>210</v>
      </c>
      <c r="D1531" s="252" t="s">
        <v>3129</v>
      </c>
      <c r="I1531" s="252" t="s">
        <v>81</v>
      </c>
    </row>
    <row r="1532" spans="1:9">
      <c r="A1532" s="252">
        <v>212450</v>
      </c>
      <c r="B1532" s="252" t="s">
        <v>3130</v>
      </c>
      <c r="C1532" s="252" t="s">
        <v>3131</v>
      </c>
      <c r="D1532" s="252" t="s">
        <v>3068</v>
      </c>
      <c r="I1532" s="252" t="s">
        <v>81</v>
      </c>
    </row>
    <row r="1533" spans="1:9">
      <c r="A1533" s="252">
        <v>212502</v>
      </c>
      <c r="B1533" s="252" t="s">
        <v>3132</v>
      </c>
      <c r="C1533" s="252" t="s">
        <v>3133</v>
      </c>
      <c r="D1533" s="252" t="s">
        <v>3134</v>
      </c>
      <c r="I1533" s="252" t="s">
        <v>81</v>
      </c>
    </row>
    <row r="1534" spans="1:9">
      <c r="A1534" s="252">
        <v>212582</v>
      </c>
      <c r="B1534" s="252" t="s">
        <v>3135</v>
      </c>
      <c r="C1534" s="252" t="s">
        <v>227</v>
      </c>
      <c r="D1534" s="252" t="s">
        <v>3136</v>
      </c>
      <c r="I1534" s="252" t="s">
        <v>81</v>
      </c>
    </row>
    <row r="1535" spans="1:9">
      <c r="A1535" s="252">
        <v>212583</v>
      </c>
      <c r="B1535" s="252" t="s">
        <v>3137</v>
      </c>
      <c r="C1535" s="252" t="s">
        <v>3138</v>
      </c>
      <c r="D1535" s="252" t="s">
        <v>415</v>
      </c>
      <c r="I1535" s="252" t="s">
        <v>81</v>
      </c>
    </row>
    <row r="1536" spans="1:9">
      <c r="A1536" s="252">
        <v>212624</v>
      </c>
      <c r="B1536" s="252" t="s">
        <v>3139</v>
      </c>
      <c r="C1536" s="252" t="s">
        <v>3140</v>
      </c>
      <c r="D1536" s="252" t="s">
        <v>3141</v>
      </c>
      <c r="I1536" s="252" t="s">
        <v>81</v>
      </c>
    </row>
    <row r="1537" spans="1:9">
      <c r="A1537" s="252">
        <v>212646</v>
      </c>
      <c r="B1537" s="252" t="s">
        <v>3142</v>
      </c>
      <c r="C1537" s="252" t="s">
        <v>3143</v>
      </c>
      <c r="D1537" s="252" t="s">
        <v>429</v>
      </c>
      <c r="I1537" s="252" t="s">
        <v>81</v>
      </c>
    </row>
    <row r="1538" spans="1:9">
      <c r="A1538" s="252">
        <v>212713</v>
      </c>
      <c r="B1538" s="252" t="s">
        <v>3144</v>
      </c>
      <c r="C1538" s="252" t="s">
        <v>3145</v>
      </c>
      <c r="D1538" s="252" t="s">
        <v>391</v>
      </c>
      <c r="I1538" s="252" t="s">
        <v>81</v>
      </c>
    </row>
    <row r="1539" spans="1:9">
      <c r="A1539" s="252">
        <v>212769</v>
      </c>
      <c r="B1539" s="252" t="s">
        <v>3146</v>
      </c>
      <c r="C1539" s="252" t="s">
        <v>3147</v>
      </c>
      <c r="D1539" s="252" t="s">
        <v>627</v>
      </c>
      <c r="I1539" s="252" t="s">
        <v>81</v>
      </c>
    </row>
    <row r="1540" spans="1:9">
      <c r="A1540" s="252">
        <v>212785</v>
      </c>
      <c r="B1540" s="252" t="s">
        <v>3148</v>
      </c>
      <c r="C1540" s="252" t="s">
        <v>202</v>
      </c>
      <c r="D1540" s="252" t="s">
        <v>432</v>
      </c>
      <c r="I1540" s="252" t="s">
        <v>81</v>
      </c>
    </row>
    <row r="1541" spans="1:9">
      <c r="A1541" s="252">
        <v>212844</v>
      </c>
      <c r="B1541" s="252" t="s">
        <v>3149</v>
      </c>
      <c r="C1541" s="252" t="s">
        <v>3150</v>
      </c>
      <c r="D1541" s="252" t="s">
        <v>410</v>
      </c>
      <c r="I1541" s="252" t="s">
        <v>81</v>
      </c>
    </row>
    <row r="1542" spans="1:9">
      <c r="A1542" s="252">
        <v>212936</v>
      </c>
      <c r="B1542" s="252" t="s">
        <v>3151</v>
      </c>
      <c r="C1542" s="252" t="s">
        <v>3152</v>
      </c>
      <c r="D1542" s="252" t="s">
        <v>575</v>
      </c>
      <c r="I1542" s="252" t="s">
        <v>81</v>
      </c>
    </row>
    <row r="1543" spans="1:9">
      <c r="A1543" s="252">
        <v>212950</v>
      </c>
      <c r="B1543" s="252" t="s">
        <v>3153</v>
      </c>
      <c r="C1543" s="252" t="s">
        <v>153</v>
      </c>
      <c r="D1543" s="252" t="s">
        <v>3075</v>
      </c>
      <c r="I1543" s="252" t="s">
        <v>81</v>
      </c>
    </row>
    <row r="1544" spans="1:9">
      <c r="A1544" s="252">
        <v>212959</v>
      </c>
      <c r="B1544" s="252" t="s">
        <v>3154</v>
      </c>
      <c r="C1544" s="252" t="s">
        <v>85</v>
      </c>
      <c r="D1544" s="252" t="s">
        <v>404</v>
      </c>
      <c r="I1544" s="252" t="s">
        <v>81</v>
      </c>
    </row>
    <row r="1545" spans="1:9">
      <c r="A1545" s="252">
        <v>212970</v>
      </c>
      <c r="B1545" s="252" t="s">
        <v>3155</v>
      </c>
      <c r="C1545" s="252" t="s">
        <v>2899</v>
      </c>
      <c r="D1545" s="252" t="s">
        <v>386</v>
      </c>
      <c r="I1545" s="252" t="s">
        <v>81</v>
      </c>
    </row>
    <row r="1546" spans="1:9">
      <c r="A1546" s="252">
        <v>213007</v>
      </c>
      <c r="B1546" s="252" t="s">
        <v>3156</v>
      </c>
      <c r="C1546" s="252" t="s">
        <v>3157</v>
      </c>
      <c r="D1546" s="252" t="s">
        <v>2782</v>
      </c>
      <c r="I1546" s="252" t="s">
        <v>81</v>
      </c>
    </row>
    <row r="1547" spans="1:9">
      <c r="A1547" s="252">
        <v>213026</v>
      </c>
      <c r="B1547" s="252" t="s">
        <v>3158</v>
      </c>
      <c r="C1547" s="252" t="s">
        <v>155</v>
      </c>
      <c r="D1547" s="252" t="s">
        <v>605</v>
      </c>
      <c r="I1547" s="252" t="s">
        <v>81</v>
      </c>
    </row>
    <row r="1548" spans="1:9">
      <c r="A1548" s="252">
        <v>213042</v>
      </c>
      <c r="B1548" s="252" t="s">
        <v>3159</v>
      </c>
      <c r="C1548" s="252" t="s">
        <v>250</v>
      </c>
      <c r="D1548" s="252" t="s">
        <v>395</v>
      </c>
      <c r="I1548" s="252" t="s">
        <v>81</v>
      </c>
    </row>
    <row r="1549" spans="1:9">
      <c r="A1549" s="252">
        <v>213049</v>
      </c>
      <c r="B1549" s="252" t="s">
        <v>3160</v>
      </c>
      <c r="C1549" s="252" t="s">
        <v>3161</v>
      </c>
      <c r="D1549" s="252" t="s">
        <v>411</v>
      </c>
      <c r="I1549" s="252" t="s">
        <v>81</v>
      </c>
    </row>
    <row r="1550" spans="1:9">
      <c r="A1550" s="252">
        <v>213054</v>
      </c>
      <c r="B1550" s="252" t="s">
        <v>3162</v>
      </c>
      <c r="C1550" s="252" t="s">
        <v>3163</v>
      </c>
      <c r="D1550" s="252" t="s">
        <v>3164</v>
      </c>
      <c r="I1550" s="252" t="s">
        <v>81</v>
      </c>
    </row>
    <row r="1551" spans="1:9">
      <c r="A1551" s="252">
        <v>213059</v>
      </c>
      <c r="B1551" s="252" t="s">
        <v>3165</v>
      </c>
      <c r="C1551" s="252" t="s">
        <v>2456</v>
      </c>
      <c r="D1551" s="252" t="s">
        <v>410</v>
      </c>
      <c r="I1551" s="252" t="s">
        <v>81</v>
      </c>
    </row>
    <row r="1552" spans="1:9">
      <c r="A1552" s="252">
        <v>213108</v>
      </c>
      <c r="B1552" s="252" t="s">
        <v>3166</v>
      </c>
      <c r="C1552" s="252" t="s">
        <v>123</v>
      </c>
      <c r="D1552" s="252" t="s">
        <v>3167</v>
      </c>
      <c r="I1552" s="252" t="s">
        <v>81</v>
      </c>
    </row>
    <row r="1553" spans="1:9">
      <c r="A1553" s="252">
        <v>213225</v>
      </c>
      <c r="B1553" s="252" t="s">
        <v>3168</v>
      </c>
      <c r="C1553" s="252" t="s">
        <v>138</v>
      </c>
      <c r="D1553" s="252" t="s">
        <v>3169</v>
      </c>
      <c r="I1553" s="252" t="s">
        <v>81</v>
      </c>
    </row>
    <row r="1554" spans="1:9">
      <c r="A1554" s="252">
        <v>213474</v>
      </c>
      <c r="B1554" s="252" t="s">
        <v>3170</v>
      </c>
      <c r="C1554" s="252" t="s">
        <v>2524</v>
      </c>
      <c r="D1554" s="252" t="s">
        <v>508</v>
      </c>
      <c r="I1554" s="252" t="s">
        <v>81</v>
      </c>
    </row>
    <row r="1555" spans="1:9">
      <c r="A1555" s="252">
        <v>213595</v>
      </c>
      <c r="B1555" s="252" t="s">
        <v>3171</v>
      </c>
      <c r="C1555" s="252" t="s">
        <v>88</v>
      </c>
      <c r="D1555" s="252" t="s">
        <v>397</v>
      </c>
      <c r="I1555" s="252" t="s">
        <v>81</v>
      </c>
    </row>
    <row r="1556" spans="1:9">
      <c r="A1556" s="252">
        <v>213746</v>
      </c>
      <c r="B1556" s="252" t="s">
        <v>3172</v>
      </c>
      <c r="C1556" s="252" t="s">
        <v>90</v>
      </c>
      <c r="D1556" s="252" t="s">
        <v>397</v>
      </c>
      <c r="I1556" s="252" t="s">
        <v>81</v>
      </c>
    </row>
    <row r="1557" spans="1:9">
      <c r="A1557" s="252">
        <v>213810</v>
      </c>
      <c r="B1557" s="252" t="s">
        <v>3173</v>
      </c>
      <c r="C1557" s="252" t="s">
        <v>150</v>
      </c>
      <c r="D1557" s="252" t="s">
        <v>600</v>
      </c>
      <c r="I1557" s="252" t="s">
        <v>81</v>
      </c>
    </row>
    <row r="1558" spans="1:9">
      <c r="A1558" s="252">
        <v>213900</v>
      </c>
      <c r="B1558" s="252" t="s">
        <v>3174</v>
      </c>
      <c r="C1558" s="252" t="s">
        <v>3175</v>
      </c>
      <c r="D1558" s="252" t="s">
        <v>3176</v>
      </c>
      <c r="I1558" s="252" t="s">
        <v>81</v>
      </c>
    </row>
    <row r="1559" spans="1:9">
      <c r="A1559" s="252">
        <v>213912</v>
      </c>
      <c r="B1559" s="252" t="s">
        <v>3177</v>
      </c>
      <c r="C1559" s="252" t="s">
        <v>79</v>
      </c>
      <c r="D1559" s="252" t="s">
        <v>3178</v>
      </c>
      <c r="I1559" s="252" t="s">
        <v>81</v>
      </c>
    </row>
    <row r="1560" spans="1:9">
      <c r="A1560" s="252">
        <v>213922</v>
      </c>
      <c r="B1560" s="252" t="s">
        <v>3179</v>
      </c>
      <c r="C1560" s="252" t="s">
        <v>190</v>
      </c>
      <c r="D1560" s="252" t="s">
        <v>3180</v>
      </c>
      <c r="I1560" s="252" t="s">
        <v>81</v>
      </c>
    </row>
    <row r="1561" spans="1:9">
      <c r="A1561" s="252">
        <v>213976</v>
      </c>
      <c r="B1561" s="252" t="s">
        <v>3181</v>
      </c>
      <c r="C1561" s="252" t="s">
        <v>156</v>
      </c>
      <c r="D1561" s="252" t="s">
        <v>419</v>
      </c>
      <c r="I1561" s="252" t="s">
        <v>81</v>
      </c>
    </row>
    <row r="1562" spans="1:9">
      <c r="A1562" s="252">
        <v>214333</v>
      </c>
      <c r="B1562" s="252" t="s">
        <v>3182</v>
      </c>
      <c r="C1562" s="252" t="s">
        <v>86</v>
      </c>
      <c r="D1562" s="252" t="s">
        <v>3183</v>
      </c>
      <c r="I1562" s="252" t="s">
        <v>81</v>
      </c>
    </row>
    <row r="1563" spans="1:9">
      <c r="A1563" s="252">
        <v>214448</v>
      </c>
      <c r="B1563" s="252" t="s">
        <v>3184</v>
      </c>
      <c r="C1563" s="252" t="s">
        <v>3185</v>
      </c>
      <c r="D1563" s="252" t="s">
        <v>449</v>
      </c>
      <c r="I1563" s="252" t="s">
        <v>81</v>
      </c>
    </row>
    <row r="1564" spans="1:9">
      <c r="A1564" s="252">
        <v>214451</v>
      </c>
      <c r="B1564" s="252" t="s">
        <v>3186</v>
      </c>
      <c r="C1564" s="252" t="s">
        <v>109</v>
      </c>
      <c r="D1564" s="252" t="s">
        <v>3187</v>
      </c>
      <c r="I1564" s="252" t="s">
        <v>81</v>
      </c>
    </row>
    <row r="1565" spans="1:9">
      <c r="A1565" s="252">
        <v>214491</v>
      </c>
      <c r="B1565" s="252" t="s">
        <v>3188</v>
      </c>
      <c r="C1565" s="252" t="s">
        <v>177</v>
      </c>
      <c r="D1565" s="252" t="s">
        <v>529</v>
      </c>
      <c r="I1565" s="252" t="s">
        <v>81</v>
      </c>
    </row>
    <row r="1566" spans="1:9">
      <c r="A1566" s="252">
        <v>214536</v>
      </c>
      <c r="B1566" s="252" t="s">
        <v>3189</v>
      </c>
      <c r="C1566" s="252" t="s">
        <v>105</v>
      </c>
      <c r="D1566" s="252" t="s">
        <v>3190</v>
      </c>
      <c r="I1566" s="252" t="s">
        <v>81</v>
      </c>
    </row>
    <row r="1567" spans="1:9">
      <c r="A1567" s="252">
        <v>214551</v>
      </c>
      <c r="B1567" s="252" t="s">
        <v>3191</v>
      </c>
      <c r="C1567" s="252" t="s">
        <v>265</v>
      </c>
      <c r="D1567" s="252" t="s">
        <v>729</v>
      </c>
      <c r="I1567" s="252" t="s">
        <v>81</v>
      </c>
    </row>
    <row r="1568" spans="1:9">
      <c r="A1568" s="252">
        <v>214374</v>
      </c>
      <c r="B1568" s="252" t="s">
        <v>3192</v>
      </c>
      <c r="C1568" s="252" t="s">
        <v>91</v>
      </c>
      <c r="D1568" s="252" t="s">
        <v>486</v>
      </c>
      <c r="I1568" s="252" t="s">
        <v>182</v>
      </c>
    </row>
  </sheetData>
  <sheetProtection password="BE64" sheet="1" objects="1" scenarios="1" selectLockedCells="1" selectUnlockedCells="1"/>
  <autoFilter ref="A1029:U1029">
    <sortState ref="A1030:U2596">
      <sortCondition sortBy="cellColor" ref="A1029" dxfId="6"/>
    </sortState>
  </autoFilter>
  <conditionalFormatting sqref="A1:A1048576">
    <cfRule type="duplicateValues" dxfId="7" priority="1"/>
  </conditionalFormatting>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sheetPr codeName="ورقة1"/>
  <dimension ref="A1:C9"/>
  <sheetViews>
    <sheetView showRowColHeaders="0" rightToLeft="1" workbookViewId="0">
      <selection activeCell="E22" sqref="E22"/>
    </sheetView>
  </sheetViews>
  <sheetFormatPr defaultRowHeight="14.25"/>
  <sheetData>
    <row r="1" spans="1:3">
      <c r="A1" s="76" t="s">
        <v>352</v>
      </c>
      <c r="B1" s="76" t="s">
        <v>353</v>
      </c>
      <c r="C1" s="1"/>
    </row>
    <row r="2" spans="1:3">
      <c r="A2" s="76">
        <v>700980</v>
      </c>
      <c r="B2" s="76" t="s">
        <v>305</v>
      </c>
      <c r="C2" s="1"/>
    </row>
    <row r="3" spans="1:3">
      <c r="A3" s="76">
        <v>700653</v>
      </c>
      <c r="B3" s="76" t="s">
        <v>354</v>
      </c>
      <c r="C3" s="1"/>
    </row>
    <row r="4" spans="1:3">
      <c r="A4" s="76">
        <v>700124</v>
      </c>
      <c r="B4" s="76" t="s">
        <v>355</v>
      </c>
      <c r="C4" s="1"/>
    </row>
    <row r="5" spans="1:3">
      <c r="A5" s="76">
        <v>700934</v>
      </c>
      <c r="B5" s="76" t="s">
        <v>356</v>
      </c>
      <c r="C5" s="1"/>
    </row>
    <row r="6" spans="1:3">
      <c r="A6" s="1"/>
      <c r="B6" s="1"/>
      <c r="C6" s="1"/>
    </row>
    <row r="7" spans="1:3">
      <c r="A7" s="1"/>
      <c r="B7" s="1"/>
      <c r="C7" s="1"/>
    </row>
    <row r="8" spans="1:3">
      <c r="A8" s="1"/>
      <c r="B8" s="1"/>
      <c r="C8" s="1"/>
    </row>
    <row r="9" spans="1:3">
      <c r="A9" s="1"/>
      <c r="B9" s="1"/>
      <c r="C9" s="1"/>
    </row>
  </sheetData>
  <sheetProtection selectLockedCells="1" selectUnlockedCell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أوراق العمل</vt:lpstr>
      </vt:variant>
      <vt:variant>
        <vt:i4>8</vt:i4>
      </vt:variant>
      <vt:variant>
        <vt:lpstr>نطاقات تمت تسميتها</vt:lpstr>
      </vt:variant>
      <vt:variant>
        <vt:i4>1</vt:i4>
      </vt:variant>
    </vt:vector>
  </HeadingPairs>
  <TitlesOfParts>
    <vt:vector size="9" baseType="lpstr">
      <vt:lpstr>ورقة4</vt:lpstr>
      <vt:lpstr>تعليمات التسجيل</vt:lpstr>
      <vt:lpstr>إدخال البيانات</vt:lpstr>
      <vt:lpstr>اختيار المقررات</vt:lpstr>
      <vt:lpstr>الإستمارة</vt:lpstr>
      <vt:lpstr>السجل العام</vt:lpstr>
      <vt:lpstr>ورقة2</vt:lpstr>
      <vt:lpstr>ورقة1</vt:lpstr>
      <vt:lpstr>الإستمارة!Print_Area</vt:lpstr>
    </vt:vector>
  </TitlesOfParts>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ahmad hamdash</dc:creator>
  <cp:lastModifiedBy>Maher Fattouh</cp:lastModifiedBy>
  <cp:revision/>
  <cp:lastPrinted>2019-11-05T09:23:13Z</cp:lastPrinted>
  <dcterms:created xsi:type="dcterms:W3CDTF">2015-06-05T18:17:20Z</dcterms:created>
  <dcterms:modified xsi:type="dcterms:W3CDTF">2019-12-23T19:10:43Z</dcterms:modified>
</cp:coreProperties>
</file>